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D:\경영지원부\1. 계약&amp;공유재산&amp;하자검사\1. 계약내역\2026년\6. 조달청 입찰\2026 서머페스타&amp;여르미오 물놀이터 설치 및 운영 용역_협상에의한계약\1. 사전규격공고\"/>
    </mc:Choice>
  </mc:AlternateContent>
  <bookViews>
    <workbookView xWindow="-38520" yWindow="-120" windowWidth="38640" windowHeight="21120" tabRatio="737"/>
  </bookViews>
  <sheets>
    <sheet name="용역비(행사장운영)" sheetId="5" r:id="rId1"/>
    <sheet name="물놀이 시설" sheetId="6" r:id="rId2"/>
    <sheet name="운영물품" sheetId="25" r:id="rId3"/>
    <sheet name="인건비" sheetId="1" r:id="rId4"/>
  </sheets>
  <externalReferences>
    <externalReference r:id="rId5"/>
    <externalReference r:id="rId6"/>
    <externalReference r:id="rId7"/>
    <externalReference r:id="rId8"/>
  </externalReferences>
  <definedNames>
    <definedName name="_1단계사업명">[1]노임단가!$G$7</definedName>
    <definedName name="_A100000">#REF!</definedName>
    <definedName name="_A69999">#REF!</definedName>
    <definedName name="_A99999">#REF!</definedName>
    <definedName name="_Fill" hidden="1">#REF!</definedName>
    <definedName name="_xlnm._FilterDatabase" localSheetId="1" hidden="1">'물놀이 시설'!#REF!</definedName>
    <definedName name="_xlnm._FilterDatabase" localSheetId="3" hidden="1">인건비!$B$3:$H$3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\a">#REF!</definedName>
    <definedName name="\c">#REF!</definedName>
    <definedName name="\e">#REF!</definedName>
    <definedName name="\l">#REF!</definedName>
    <definedName name="\m">#REF!</definedName>
    <definedName name="\q">#REF!</definedName>
    <definedName name="\x">#REF!</definedName>
    <definedName name="\z">#REF!</definedName>
    <definedName name="A1111111">#REF!</definedName>
    <definedName name="aa">#REF!</definedName>
    <definedName name="aaa">#REF!</definedName>
    <definedName name="anscount" hidden="1">1</definedName>
    <definedName name="CCC">#REF!</definedName>
    <definedName name="_xlnm.Database">#REF!</definedName>
    <definedName name="FEEL">#REF!</definedName>
    <definedName name="HTML_CodePage" hidden="1">949</definedName>
    <definedName name="HTML_Control" hidden="1">{"'Sheet1'!$A$4","'Sheet1'!$A$9:$G$28"}</definedName>
    <definedName name="HTML_Description" hidden="1">""</definedName>
    <definedName name="HTML_Email" hidden="1">""</definedName>
    <definedName name="HTML_Header" hidden="1">""</definedName>
    <definedName name="HTML_LastUpdate" hidden="1">"98-06-09"</definedName>
    <definedName name="HTML_LineAfter" hidden="1">FALSE</definedName>
    <definedName name="HTML_LineBefore" hidden="1">FALSE</definedName>
    <definedName name="HTML_Name" hidden="1">"동현조경"</definedName>
    <definedName name="HTML_OBDlg2" hidden="1">TRUE</definedName>
    <definedName name="HTML_OBDlg4" hidden="1">TRUE</definedName>
    <definedName name="HTML_OS" hidden="1">0</definedName>
    <definedName name="HTML_PathFile" hidden="1">"C:\내작업철\견적양식\MyHTML.htm"</definedName>
    <definedName name="HTML_Title" hidden="1">"견적서"</definedName>
    <definedName name="OOO">#REF!</definedName>
    <definedName name="PPP">#REF!</definedName>
    <definedName name="PRIN_TITLES">#REF!</definedName>
    <definedName name="_xlnm.Print_Area" localSheetId="1">'물놀이 시설'!$A$1:$H$19</definedName>
    <definedName name="_xlnm.Print_Area" localSheetId="3">인건비!$B$1:$H$14</definedName>
    <definedName name="_xlnm.Print_Area">#REF!</definedName>
    <definedName name="Print_Area_MI">#REF!</definedName>
    <definedName name="print_title">[2]충주!#REF!</definedName>
    <definedName name="print_title1">[2]충주!#REF!</definedName>
    <definedName name="_xlnm.Print_Titles">#REF!</definedName>
    <definedName name="qq">#REF!</definedName>
    <definedName name="RRR">#REF!</definedName>
    <definedName name="ss">#REF!</definedName>
    <definedName name="TTT">#REF!</definedName>
    <definedName name="VVV">#REF!</definedName>
    <definedName name="WW">#REF!</definedName>
    <definedName name="xxx">#REF!</definedName>
    <definedName name="기계공">#REF!</definedName>
    <definedName name="기계설치공">#REF!</definedName>
    <definedName name="기초">#REF!</definedName>
    <definedName name="나무">#REF!</definedName>
    <definedName name="노무">#REF!</definedName>
    <definedName name="단가">#REF!</definedName>
    <definedName name="대리">#REF!</definedName>
    <definedName name="대리계">#REF!</definedName>
    <definedName name="도장공">#REF!</definedName>
    <definedName name="ㄹㄹㄹ" hidden="1">#REF!</definedName>
    <definedName name="ㅁㅁㅁ" hidden="1">#REF!</definedName>
    <definedName name="목도">[3]단위단가!$B$11</definedName>
    <definedName name="미장공">#REF!</definedName>
    <definedName name="보완자료복사">#REF!</definedName>
    <definedName name="보조기층부설">#REF!</definedName>
    <definedName name="분체적">#REF!</definedName>
    <definedName name="비교1">#REF!</definedName>
    <definedName name="사진">#REF!</definedName>
    <definedName name="사진1">#REF!</definedName>
    <definedName name="산출근거1">#REF!</definedName>
    <definedName name="생명정">#REF!</definedName>
    <definedName name="설계">#REF!</definedName>
    <definedName name="설계내역">#REF!</definedName>
    <definedName name="소일위대가1">#REF!</definedName>
    <definedName name="수목">#REF!</definedName>
    <definedName name="식재">#REF!</definedName>
    <definedName name="식혈체적">#REF!</definedName>
    <definedName name="ㅇㄹㄹ" hidden="1">#REF!</definedName>
    <definedName name="아아아">'[4]일위대가(1)'!#REF!</definedName>
    <definedName name="앵커볼트">#REF!</definedName>
    <definedName name="운전사_기계">#REF!</definedName>
    <definedName name="운전사_운반차">#REF!</definedName>
    <definedName name="원지반다짐">#REF!</definedName>
    <definedName name="유리공">#REF!</definedName>
    <definedName name="이">#REF!</definedName>
    <definedName name="이식">#REF!</definedName>
    <definedName name="일위">#REF!</definedName>
    <definedName name="일위대가">#REF!</definedName>
    <definedName name="일위대가1">#REF!</definedName>
    <definedName name="장비">#REF!</definedName>
    <definedName name="전">#REF!</definedName>
    <definedName name="조적공">#REF!</definedName>
    <definedName name="중기운전기사">#REF!</definedName>
    <definedName name="중기운전조수">#REF!</definedName>
    <definedName name="중기조장">#REF!</definedName>
    <definedName name="중량">#REF!</definedName>
    <definedName name="중량표">#REF!</definedName>
    <definedName name="착공">#REF!</definedName>
    <definedName name="착암공">#REF!</definedName>
    <definedName name="척공">#REF!</definedName>
    <definedName name="포장공">#REF!</definedName>
    <definedName name="하도갑">#REF!</definedName>
    <definedName name="할석공">#REF!</definedName>
    <definedName name="현도사">#REF!</definedName>
    <definedName name="ㅠ121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25" l="1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5" i="25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5" i="6"/>
  <c r="G4" i="25" l="1"/>
  <c r="C8" i="5" s="1"/>
  <c r="G7" i="1"/>
  <c r="G10" i="1"/>
  <c r="G11" i="1" l="1"/>
  <c r="G4" i="6" l="1"/>
  <c r="C7" i="5" s="1"/>
  <c r="C6" i="5" s="1"/>
  <c r="G14" i="1" l="1"/>
  <c r="G12" i="1"/>
  <c r="G13" i="1"/>
  <c r="G8" i="1" l="1"/>
  <c r="G9" i="1"/>
  <c r="G6" i="1"/>
  <c r="F5" i="1"/>
  <c r="E5" i="1"/>
  <c r="G5" i="1" l="1"/>
  <c r="G4" i="1"/>
  <c r="C5" i="5" l="1"/>
  <c r="C4" i="5" s="1"/>
  <c r="C9" i="5" l="1"/>
  <c r="C10" i="5" l="1"/>
  <c r="C11" i="5" s="1"/>
  <c r="C12" i="5" s="1"/>
  <c r="C13" i="5" l="1"/>
  <c r="C14" i="5" s="1"/>
</calcChain>
</file>

<file path=xl/sharedStrings.xml><?xml version="1.0" encoding="utf-8"?>
<sst xmlns="http://schemas.openxmlformats.org/spreadsheetml/2006/main" count="177" uniqueCount="167">
  <si>
    <t>구분</t>
    <phoneticPr fontId="3" type="noConversion"/>
  </si>
  <si>
    <t>계</t>
    <phoneticPr fontId="3" type="noConversion"/>
  </si>
  <si>
    <t>비고</t>
    <phoneticPr fontId="3" type="noConversion"/>
  </si>
  <si>
    <t>산출기초</t>
    <phoneticPr fontId="3" type="noConversion"/>
  </si>
  <si>
    <t>비목</t>
    <phoneticPr fontId="3" type="noConversion"/>
  </si>
  <si>
    <t xml:space="preserve"> </t>
    <phoneticPr fontId="3" type="noConversion"/>
  </si>
  <si>
    <t>인원(명)</t>
    <phoneticPr fontId="3" type="noConversion"/>
  </si>
  <si>
    <t>예산금액</t>
    <phoneticPr fontId="3" type="noConversion"/>
  </si>
  <si>
    <t>계</t>
    <phoneticPr fontId="3" type="noConversion"/>
  </si>
  <si>
    <t>비      목</t>
    <phoneticPr fontId="3" type="noConversion"/>
  </si>
  <si>
    <t>금     액</t>
    <phoneticPr fontId="3" type="noConversion"/>
  </si>
  <si>
    <t>비      고</t>
    <phoneticPr fontId="3" type="noConversion"/>
  </si>
  <si>
    <t>(단위 : 원)</t>
    <phoneticPr fontId="3" type="noConversion"/>
  </si>
  <si>
    <t>만원미만 절사</t>
    <phoneticPr fontId="3" type="noConversion"/>
  </si>
  <si>
    <t>단가</t>
    <phoneticPr fontId="3" type="noConversion"/>
  </si>
  <si>
    <t>안전요원(물놀이장)</t>
    <phoneticPr fontId="3" type="noConversion"/>
  </si>
  <si>
    <t>수질관리기사</t>
    <phoneticPr fontId="3" type="noConversion"/>
  </si>
  <si>
    <t>자격증 소지자</t>
    <phoneticPr fontId="3" type="noConversion"/>
  </si>
  <si>
    <t>수질검사 2회/1일</t>
    <phoneticPr fontId="3" type="noConversion"/>
  </si>
  <si>
    <t>시 설 비</t>
    <phoneticPr fontId="3" type="noConversion"/>
  </si>
  <si>
    <t>운영인력</t>
    <phoneticPr fontId="3" type="noConversion"/>
  </si>
  <si>
    <t>인건비 + 사업비 등</t>
    <phoneticPr fontId="3" type="noConversion"/>
  </si>
  <si>
    <t>관리자</t>
    <phoneticPr fontId="3" type="noConversion"/>
  </si>
  <si>
    <t>안전요원</t>
    <phoneticPr fontId="3" type="noConversion"/>
  </si>
  <si>
    <t>수질관리 약품(수질검사비 포함)</t>
    <phoneticPr fontId="3" type="noConversion"/>
  </si>
  <si>
    <t>수도 시공 외(수도요금 포함)</t>
    <phoneticPr fontId="3" type="noConversion"/>
  </si>
  <si>
    <t>안전검사 및 유원시설업 신고</t>
    <phoneticPr fontId="3" type="noConversion"/>
  </si>
  <si>
    <t>담수배수 등</t>
    <phoneticPr fontId="3" type="noConversion"/>
  </si>
  <si>
    <t>아쿠아플레이세트</t>
    <phoneticPr fontId="3" type="noConversion"/>
  </si>
  <si>
    <t>유아용 아쿠아 플레이세트</t>
    <phoneticPr fontId="3" type="noConversion"/>
  </si>
  <si>
    <t>워터탱크 외</t>
    <phoneticPr fontId="3" type="noConversion"/>
  </si>
  <si>
    <t>물품보관락커, 세족풀, 신발보관함 외</t>
    <phoneticPr fontId="3" type="noConversion"/>
  </si>
  <si>
    <t>음향시설</t>
    <phoneticPr fontId="3" type="noConversion"/>
  </si>
  <si>
    <t>에어그늘막</t>
    <phoneticPr fontId="3" type="noConversion"/>
  </si>
  <si>
    <t>행사운영물품</t>
    <phoneticPr fontId="3" type="noConversion"/>
  </si>
  <si>
    <t>매표소</t>
    <phoneticPr fontId="3" type="noConversion"/>
  </si>
  <si>
    <t>이동식화장실, 냉방쉼터</t>
    <phoneticPr fontId="3" type="noConversion"/>
  </si>
  <si>
    <t>운영물품</t>
    <phoneticPr fontId="3" type="noConversion"/>
  </si>
  <si>
    <t>예약 및 현장 결제 시스템</t>
    <phoneticPr fontId="3" type="noConversion"/>
  </si>
  <si>
    <t>에어조형물</t>
    <phoneticPr fontId="3" type="noConversion"/>
  </si>
  <si>
    <t>에어게이트, 캐릭터조형물 등</t>
    <phoneticPr fontId="3" type="noConversion"/>
  </si>
  <si>
    <t>순원가 × 일반관리비율(2% 이내)</t>
    <phoneticPr fontId="3" type="noConversion"/>
  </si>
  <si>
    <r>
      <rPr>
        <b/>
        <sz val="16"/>
        <color theme="3"/>
        <rFont val="돋움"/>
        <family val="3"/>
        <charset val="129"/>
      </rPr>
      <t>[2026 서머페스타 &amp; 여르미오]</t>
    </r>
    <r>
      <rPr>
        <b/>
        <sz val="18"/>
        <color theme="3"/>
        <rFont val="돋움"/>
        <family val="3"/>
        <charset val="129"/>
      </rPr>
      <t xml:space="preserve">
</t>
    </r>
    <r>
      <rPr>
        <b/>
        <sz val="18"/>
        <rFont val="돋움"/>
        <family val="3"/>
        <charset val="129"/>
      </rPr>
      <t>원가계산서</t>
    </r>
    <phoneticPr fontId="3" type="noConversion"/>
  </si>
  <si>
    <t>미스트터널</t>
    <phoneticPr fontId="3" type="noConversion"/>
  </si>
  <si>
    <t>30m*30m (1개) , 20m*10m(2개), 10m*10m(5개), 
각 구역마다 워터슬라이드 및 조립식풀 구성</t>
    <phoneticPr fontId="3" type="noConversion"/>
  </si>
  <si>
    <t>워터캐논, 버블폼머신 외</t>
    <phoneticPr fontId="3" type="noConversion"/>
  </si>
  <si>
    <t>2세트 이상</t>
    <phoneticPr fontId="3" type="noConversion"/>
  </si>
  <si>
    <t>물품보관락커 200개 이상 보관 가능</t>
    <phoneticPr fontId="3" type="noConversion"/>
  </si>
  <si>
    <t>A보드 현수막(단면)</t>
    <phoneticPr fontId="13" type="noConversion"/>
  </si>
  <si>
    <t>900*1,800</t>
    <phoneticPr fontId="14" type="noConversion"/>
  </si>
  <si>
    <t>몽골(5X5) 현수막</t>
    <phoneticPr fontId="13" type="noConversion"/>
  </si>
  <si>
    <t>5,000*500</t>
    <phoneticPr fontId="14" type="noConversion"/>
  </si>
  <si>
    <t>1,000*1,000*2,000</t>
    <phoneticPr fontId="14" type="noConversion"/>
  </si>
  <si>
    <t>ABC 안전 분말소화기</t>
    <phoneticPr fontId="14" type="noConversion"/>
  </si>
  <si>
    <t>20kg</t>
    <phoneticPr fontId="14" type="noConversion"/>
  </si>
  <si>
    <t>650*590*1850</t>
    <phoneticPr fontId="14" type="noConversion"/>
  </si>
  <si>
    <t>대형 선풍기</t>
    <phoneticPr fontId="14" type="noConversion"/>
  </si>
  <si>
    <t>30m</t>
    <phoneticPr fontId="14" type="noConversion"/>
  </si>
  <si>
    <t>6구5m</t>
    <phoneticPr fontId="14" type="noConversion"/>
  </si>
  <si>
    <t>1,800*900</t>
    <phoneticPr fontId="14" type="noConversion"/>
  </si>
  <si>
    <t>15kg</t>
    <phoneticPr fontId="14" type="noConversion"/>
  </si>
  <si>
    <t>플라스틱 의자</t>
    <phoneticPr fontId="14" type="noConversion"/>
  </si>
  <si>
    <t>1800*750듀라테이블</t>
    <phoneticPr fontId="14" type="noConversion"/>
  </si>
  <si>
    <t>1,800*750</t>
    <phoneticPr fontId="14" type="noConversion"/>
  </si>
  <si>
    <t>3000*6000캐노피천막</t>
    <phoneticPr fontId="14" type="noConversion"/>
  </si>
  <si>
    <t>3,000*6,000</t>
    <phoneticPr fontId="14" type="noConversion"/>
  </si>
  <si>
    <t>5,000*50,000</t>
    <phoneticPr fontId="14" type="noConversion"/>
  </si>
  <si>
    <t>5,000*5,000</t>
    <phoneticPr fontId="14" type="noConversion"/>
  </si>
  <si>
    <t>비고</t>
    <phoneticPr fontId="14" type="noConversion"/>
  </si>
  <si>
    <t>수영장 전체</t>
    <phoneticPr fontId="3" type="noConversion"/>
  </si>
  <si>
    <t>탈의실(남, 여)</t>
    <phoneticPr fontId="3" type="noConversion"/>
  </si>
  <si>
    <t>어린이 공연장 공간 나무에 설치</t>
    <phoneticPr fontId="14" type="noConversion"/>
  </si>
  <si>
    <t>원형테이블, 의자4, 그늘막, 고정웨이트</t>
    <phoneticPr fontId="3" type="noConversion"/>
  </si>
  <si>
    <t>듀라테이블1800, 의자2, 그늘막, 고정웨이트</t>
    <phoneticPr fontId="3" type="noConversion"/>
  </si>
  <si>
    <t>남녀 탈의실 설치</t>
    <phoneticPr fontId="3" type="noConversion"/>
  </si>
  <si>
    <t>홍보 및 안내</t>
    <phoneticPr fontId="3" type="noConversion"/>
  </si>
  <si>
    <t>분리수거함, 종량제봉투 등</t>
    <phoneticPr fontId="3" type="noConversion"/>
  </si>
  <si>
    <t>전기작업, 간선, 전선덮개 등 포함</t>
    <phoneticPr fontId="3" type="noConversion"/>
  </si>
  <si>
    <t>발전차 등</t>
    <phoneticPr fontId="3" type="noConversion"/>
  </si>
  <si>
    <t>(순원가 + 일반관리비)*4% 이내</t>
    <phoneticPr fontId="3" type="noConversion"/>
  </si>
  <si>
    <t>환경미화</t>
    <phoneticPr fontId="3" type="noConversion"/>
  </si>
  <si>
    <t>5m 이상 3개</t>
    <phoneticPr fontId="3" type="noConversion"/>
  </si>
  <si>
    <t>인조잔디 및 미끄럼 방지 매트</t>
    <phoneticPr fontId="14" type="noConversion"/>
  </si>
  <si>
    <t>현장 긴급 운영 물품</t>
    <phoneticPr fontId="3" type="noConversion"/>
  </si>
  <si>
    <t>파손 등 여분 5개 추가 준비</t>
    <phoneticPr fontId="3" type="noConversion"/>
  </si>
  <si>
    <t>미끄럼방지매트 설치는 위치 협의</t>
    <phoneticPr fontId="3" type="noConversion"/>
  </si>
  <si>
    <t>안전관리자 현수막 등</t>
    <phoneticPr fontId="3" type="noConversion"/>
  </si>
  <si>
    <t>5,000*900</t>
    <phoneticPr fontId="14" type="noConversion"/>
  </si>
  <si>
    <t>코끼리 에어컨(2구)</t>
    <phoneticPr fontId="3" type="noConversion"/>
  </si>
  <si>
    <t>야간경비</t>
    <phoneticPr fontId="3" type="noConversion"/>
  </si>
  <si>
    <t>의료지원</t>
    <phoneticPr fontId="3" type="noConversion"/>
  </si>
  <si>
    <t>간호사2, 구급차 (기사포함)포함</t>
    <phoneticPr fontId="3" type="noConversion"/>
  </si>
  <si>
    <t>티켓 관리요원</t>
    <phoneticPr fontId="3" type="noConversion"/>
  </si>
  <si>
    <t>시설 관리자</t>
    <phoneticPr fontId="3" type="noConversion"/>
  </si>
  <si>
    <t>운영/보조요원</t>
    <phoneticPr fontId="3" type="noConversion"/>
  </si>
  <si>
    <t>기간</t>
    <phoneticPr fontId="3" type="noConversion"/>
  </si>
  <si>
    <t>남 6칸, 여 10칸 이상 / 냉방쉼터 몽골 2동(에어컨 포함)</t>
    <phoneticPr fontId="3" type="noConversion"/>
  </si>
  <si>
    <t>모범, 경찰&amp;소방, 자원봉사, 무대 종합</t>
    <phoneticPr fontId="3" type="noConversion"/>
  </si>
  <si>
    <t>물 종합상황실</t>
    <phoneticPr fontId="3" type="noConversion"/>
  </si>
  <si>
    <t>풀장(에어바운스풀 등)</t>
    <phoneticPr fontId="3" type="noConversion"/>
  </si>
  <si>
    <t>인력</t>
    <phoneticPr fontId="3" type="noConversion"/>
  </si>
  <si>
    <t>물놀이 시설</t>
    <phoneticPr fontId="3" type="noConversion"/>
  </si>
  <si>
    <t>물놀이 시설</t>
    <phoneticPr fontId="3" type="noConversion"/>
  </si>
  <si>
    <t>예산금액(원)</t>
    <phoneticPr fontId="3" type="noConversion"/>
  </si>
  <si>
    <t>항목</t>
    <phoneticPr fontId="3" type="noConversion"/>
  </si>
  <si>
    <t>수량</t>
    <phoneticPr fontId="3" type="noConversion"/>
  </si>
  <si>
    <t>단위</t>
    <phoneticPr fontId="3" type="noConversion"/>
  </si>
  <si>
    <t>식</t>
    <phoneticPr fontId="3" type="noConversion"/>
  </si>
  <si>
    <t>ea</t>
    <phoneticPr fontId="3" type="noConversion"/>
  </si>
  <si>
    <t>식</t>
    <phoneticPr fontId="3" type="noConversion"/>
  </si>
  <si>
    <t>식</t>
    <phoneticPr fontId="3" type="noConversion"/>
  </si>
  <si>
    <t>식</t>
    <phoneticPr fontId="3" type="noConversion"/>
  </si>
  <si>
    <t>식</t>
    <phoneticPr fontId="3" type="noConversion"/>
  </si>
  <si>
    <t>식</t>
    <phoneticPr fontId="3" type="noConversion"/>
  </si>
  <si>
    <t>개</t>
    <phoneticPr fontId="3" type="noConversion"/>
  </si>
  <si>
    <t>단가(원)</t>
    <phoneticPr fontId="3" type="noConversion"/>
  </si>
  <si>
    <t>시  설  비 ②</t>
    <phoneticPr fontId="3" type="noConversion"/>
  </si>
  <si>
    <t>인  건  비 ①</t>
    <phoneticPr fontId="3" type="noConversion"/>
  </si>
  <si>
    <t>순    원   가 ③</t>
    <phoneticPr fontId="3" type="noConversion"/>
  </si>
  <si>
    <t>일반관리비 ④</t>
    <phoneticPr fontId="3" type="noConversion"/>
  </si>
  <si>
    <t>이윤 ⑤</t>
    <phoneticPr fontId="3" type="noConversion"/>
  </si>
  <si>
    <t>총 원가(공급가액) ⑥</t>
    <phoneticPr fontId="3" type="noConversion"/>
  </si>
  <si>
    <t>부가가치세 ⑦</t>
    <phoneticPr fontId="3" type="noConversion"/>
  </si>
  <si>
    <t>합         계 ⑧</t>
    <phoneticPr fontId="3" type="noConversion"/>
  </si>
  <si>
    <t>수량(개)</t>
    <phoneticPr fontId="14" type="noConversion"/>
  </si>
  <si>
    <t>단가(원)</t>
    <phoneticPr fontId="14" type="noConversion"/>
  </si>
  <si>
    <t>규격</t>
    <phoneticPr fontId="3" type="noConversion"/>
  </si>
  <si>
    <t>구분</t>
    <phoneticPr fontId="3" type="noConversion"/>
  </si>
  <si>
    <t>내역</t>
    <phoneticPr fontId="3" type="noConversion"/>
  </si>
  <si>
    <t>예산금액(원)</t>
    <phoneticPr fontId="14" type="noConversion"/>
  </si>
  <si>
    <t>산출기초</t>
    <phoneticPr fontId="3" type="noConversion"/>
  </si>
  <si>
    <t>지시봉, 호루라기, 확성기, 구급함, 에어컴프레셔 등 포함</t>
    <phoneticPr fontId="3" type="noConversion"/>
  </si>
  <si>
    <t>계</t>
    <phoneticPr fontId="3" type="noConversion"/>
  </si>
  <si>
    <t>시설비</t>
    <phoneticPr fontId="3" type="noConversion"/>
  </si>
  <si>
    <t>몽골 천막</t>
  </si>
  <si>
    <t>그늘막 쉐이드</t>
  </si>
  <si>
    <t>인조잔디&amp;미끄럼 방지 매트</t>
  </si>
  <si>
    <t>테이블</t>
  </si>
  <si>
    <t>의자</t>
  </si>
  <si>
    <t>안전펜스</t>
  </si>
  <si>
    <t>안전차단봉</t>
  </si>
  <si>
    <t>모래주머니</t>
  </si>
  <si>
    <t>A보드</t>
  </si>
  <si>
    <t>멀티탭</t>
  </si>
  <si>
    <t>릴선</t>
  </si>
  <si>
    <t>선풍기</t>
  </si>
  <si>
    <t>쇼케이스 냉장고</t>
  </si>
  <si>
    <t>아이스박스</t>
  </si>
  <si>
    <t>미니 에어컨</t>
  </si>
  <si>
    <t>전기시공</t>
  </si>
  <si>
    <t>소화기</t>
  </si>
  <si>
    <t>탈의실</t>
  </si>
  <si>
    <t>유모차</t>
  </si>
  <si>
    <t>휠체어</t>
  </si>
  <si>
    <t>현수막</t>
  </si>
  <si>
    <t>파라솔 셋</t>
  </si>
  <si>
    <t>플리마켓 셋</t>
  </si>
  <si>
    <t>청소용품</t>
  </si>
  <si>
    <t>안전관리</t>
  </si>
  <si>
    <t>현장 안전물품 및 운영물품</t>
  </si>
  <si>
    <t>항목</t>
    <phoneticPr fontId="3" type="noConversion"/>
  </si>
  <si>
    <t>운영물품</t>
    <phoneticPr fontId="3" type="noConversion"/>
  </si>
  <si>
    <t>요청사항</t>
    <phoneticPr fontId="3" type="noConversion"/>
  </si>
  <si>
    <t>1동에 모래주머니 각 4개씩 포함</t>
    <phoneticPr fontId="14" type="noConversion"/>
  </si>
  <si>
    <t>캐노피 천막</t>
    <phoneticPr fontId="3" type="noConversion"/>
  </si>
  <si>
    <t>여분 모래주머니 포함</t>
    <phoneticPr fontId="14" type="noConversion"/>
  </si>
  <si>
    <t>얼음 포함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</si>
</sst>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_-* #,##0_-;\-* #,##0_-;_-* &quot;-&quot;??_-;_-@_-"/>
  </numFmts>
  <fonts count="1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돋움"/>
      <family val="3"/>
      <charset val="129"/>
    </font>
    <font>
      <sz val="11"/>
      <color theme="1"/>
      <name val="돋움"/>
      <family val="3"/>
      <charset val="129"/>
    </font>
    <font>
      <b/>
      <sz val="18"/>
      <name val="돋움"/>
      <family val="3"/>
      <charset val="129"/>
    </font>
    <font>
      <b/>
      <sz val="18"/>
      <color theme="3"/>
      <name val="돋움"/>
      <family val="3"/>
      <charset val="129"/>
    </font>
    <font>
      <b/>
      <sz val="16"/>
      <color theme="3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돋움"/>
      <family val="3"/>
      <charset val="129"/>
    </font>
    <font>
      <b/>
      <sz val="11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indexed="64"/>
      </top>
      <bottom style="hair">
        <color auto="1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medium">
        <color auto="1"/>
      </left>
      <right style="hair">
        <color auto="1"/>
      </right>
      <top/>
      <bottom style="double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</cellStyleXfs>
  <cellXfs count="148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Alignment="1">
      <alignment vertical="center"/>
    </xf>
    <xf numFmtId="176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2" borderId="0" xfId="0" applyFill="1" applyAlignment="1">
      <alignment horizontal="center" vertical="center"/>
    </xf>
    <xf numFmtId="41" fontId="0" fillId="2" borderId="0" xfId="1" applyFont="1" applyFill="1" applyAlignment="1">
      <alignment horizontal="center" vertical="center"/>
    </xf>
    <xf numFmtId="41" fontId="0" fillId="2" borderId="0" xfId="1" applyFont="1" applyFill="1" applyAlignment="1">
      <alignment horizontal="center" vertical="center" wrapText="1"/>
    </xf>
    <xf numFmtId="49" fontId="0" fillId="2" borderId="0" xfId="0" applyNumberFormat="1" applyFill="1" applyAlignment="1">
      <alignment horizontal="left" vertical="center"/>
    </xf>
    <xf numFmtId="49" fontId="0" fillId="2" borderId="0" xfId="1" applyNumberFormat="1" applyFont="1" applyFill="1" applyAlignment="1">
      <alignment horizontal="left" vertical="center"/>
    </xf>
    <xf numFmtId="41" fontId="7" fillId="4" borderId="1" xfId="1" applyFont="1" applyFill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5" fillId="3" borderId="7" xfId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176" fontId="5" fillId="0" borderId="9" xfId="1" applyNumberFormat="1" applyFont="1" applyBorder="1" applyAlignment="1">
      <alignment horizontal="center" vertical="center"/>
    </xf>
    <xf numFmtId="41" fontId="0" fillId="2" borderId="0" xfId="1" applyFont="1" applyFill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41" fontId="5" fillId="6" borderId="2" xfId="1" applyFont="1" applyFill="1" applyBorder="1" applyAlignment="1">
      <alignment horizontal="center" vertical="center"/>
    </xf>
    <xf numFmtId="41" fontId="5" fillId="6" borderId="1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41" fontId="0" fillId="2" borderId="1" xfId="1" applyFont="1" applyFill="1" applyBorder="1" applyAlignment="1">
      <alignment horizontal="right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41" fontId="5" fillId="3" borderId="23" xfId="1" applyFont="1" applyFill="1" applyBorder="1" applyAlignment="1">
      <alignment horizontal="center" vertical="center"/>
    </xf>
    <xf numFmtId="176" fontId="5" fillId="3" borderId="23" xfId="1" applyNumberFormat="1" applyFont="1" applyFill="1" applyBorder="1" applyAlignment="1">
      <alignment horizontal="center" vertical="center"/>
    </xf>
    <xf numFmtId="176" fontId="5" fillId="3" borderId="23" xfId="1" applyNumberFormat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1" fontId="0" fillId="0" borderId="32" xfId="1" applyFont="1" applyBorder="1" applyAlignment="1">
      <alignment vertical="center"/>
    </xf>
    <xf numFmtId="176" fontId="0" fillId="0" borderId="33" xfId="1" applyNumberFormat="1" applyFont="1" applyBorder="1" applyAlignment="1">
      <alignment horizontal="center" vertical="center"/>
    </xf>
    <xf numFmtId="41" fontId="0" fillId="0" borderId="32" xfId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1" fontId="11" fillId="0" borderId="9" xfId="1" applyFont="1" applyBorder="1" applyAlignment="1">
      <alignment vertical="center"/>
    </xf>
    <xf numFmtId="177" fontId="0" fillId="4" borderId="1" xfId="1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1" fontId="7" fillId="0" borderId="1" xfId="1" applyFont="1" applyFill="1" applyBorder="1" applyAlignment="1">
      <alignment horizontal="right" vertical="center" wrapText="1"/>
    </xf>
    <xf numFmtId="177" fontId="0" fillId="0" borderId="1" xfId="1" applyNumberFormat="1" applyFont="1" applyFill="1" applyBorder="1" applyAlignment="1">
      <alignment horizontal="center" vertical="center"/>
    </xf>
    <xf numFmtId="41" fontId="11" fillId="6" borderId="13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41" fontId="0" fillId="0" borderId="1" xfId="1" applyFont="1" applyFill="1" applyBorder="1" applyAlignment="1">
      <alignment horizontal="right" vertical="center" wrapText="1"/>
    </xf>
    <xf numFmtId="41" fontId="0" fillId="0" borderId="3" xfId="1" applyFont="1" applyFill="1" applyBorder="1" applyAlignment="1">
      <alignment horizontal="center" vertical="center"/>
    </xf>
    <xf numFmtId="0" fontId="1" fillId="0" borderId="0" xfId="5">
      <alignment vertical="center"/>
    </xf>
    <xf numFmtId="0" fontId="0" fillId="0" borderId="20" xfId="0" applyBorder="1" applyAlignment="1">
      <alignment horizontal="center" vertical="center"/>
    </xf>
    <xf numFmtId="41" fontId="0" fillId="0" borderId="1" xfId="1" applyFont="1" applyFill="1" applyBorder="1" applyAlignment="1">
      <alignment vertical="center"/>
    </xf>
    <xf numFmtId="176" fontId="0" fillId="0" borderId="2" xfId="1" applyNumberFormat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vertical="center"/>
    </xf>
    <xf numFmtId="176" fontId="5" fillId="0" borderId="2" xfId="1" applyNumberFormat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7" fillId="0" borderId="13" xfId="1" applyFont="1" applyFill="1" applyBorder="1" applyAlignment="1">
      <alignment horizontal="center" vertical="center"/>
    </xf>
    <xf numFmtId="41" fontId="7" fillId="0" borderId="13" xfId="1" applyFont="1" applyFill="1" applyBorder="1" applyAlignment="1">
      <alignment horizontal="right" vertical="center" wrapText="1"/>
    </xf>
    <xf numFmtId="41" fontId="7" fillId="4" borderId="13" xfId="1" applyFont="1" applyFill="1" applyBorder="1" applyAlignment="1">
      <alignment horizontal="center" vertical="center"/>
    </xf>
    <xf numFmtId="41" fontId="5" fillId="3" borderId="45" xfId="1" applyFont="1" applyFill="1" applyBorder="1" applyAlignment="1">
      <alignment horizontal="center" vertical="center"/>
    </xf>
    <xf numFmtId="41" fontId="5" fillId="5" borderId="47" xfId="1" applyFont="1" applyFill="1" applyBorder="1" applyAlignment="1">
      <alignment horizontal="center" vertical="center"/>
    </xf>
    <xf numFmtId="49" fontId="5" fillId="5" borderId="48" xfId="0" applyNumberFormat="1" applyFont="1" applyFill="1" applyBorder="1" applyAlignment="1">
      <alignment horizontal="left" vertical="center"/>
    </xf>
    <xf numFmtId="41" fontId="0" fillId="0" borderId="1" xfId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7" fillId="0" borderId="1" xfId="5" applyFont="1" applyBorder="1" applyAlignment="1">
      <alignment horizontal="center" vertical="center" wrapText="1"/>
    </xf>
    <xf numFmtId="41" fontId="7" fillId="0" borderId="1" xfId="6" applyFont="1" applyBorder="1" applyAlignment="1">
      <alignment horizontal="right" vertical="center"/>
    </xf>
    <xf numFmtId="0" fontId="7" fillId="0" borderId="1" xfId="5" applyFont="1" applyBorder="1" applyAlignment="1">
      <alignment horizontal="right" vertical="center"/>
    </xf>
    <xf numFmtId="0" fontId="7" fillId="0" borderId="1" xfId="7" applyFont="1" applyBorder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0" fontId="16" fillId="7" borderId="43" xfId="5" applyFont="1" applyFill="1" applyBorder="1" applyAlignment="1">
      <alignment horizontal="center" vertical="center"/>
    </xf>
    <xf numFmtId="41" fontId="7" fillId="0" borderId="5" xfId="6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 wrapText="1"/>
    </xf>
    <xf numFmtId="0" fontId="7" fillId="0" borderId="13" xfId="7" applyFont="1" applyBorder="1" applyAlignment="1">
      <alignment horizontal="center" vertical="center"/>
    </xf>
    <xf numFmtId="41" fontId="7" fillId="0" borderId="13" xfId="6" applyFont="1" applyBorder="1" applyAlignment="1">
      <alignment horizontal="right" vertical="center"/>
    </xf>
    <xf numFmtId="0" fontId="7" fillId="0" borderId="13" xfId="5" applyFont="1" applyBorder="1" applyAlignment="1">
      <alignment horizontal="right" vertical="center"/>
    </xf>
    <xf numFmtId="41" fontId="7" fillId="0" borderId="14" xfId="6" applyFont="1" applyBorder="1" applyAlignment="1">
      <alignment horizontal="center" vertical="center"/>
    </xf>
    <xf numFmtId="41" fontId="16" fillId="5" borderId="2" xfId="5" applyNumberFormat="1" applyFont="1" applyFill="1" applyBorder="1" applyAlignment="1">
      <alignment horizontal="center" vertical="center"/>
    </xf>
    <xf numFmtId="0" fontId="16" fillId="5" borderId="10" xfId="5" applyFont="1" applyFill="1" applyBorder="1" applyAlignment="1">
      <alignment horizontal="center" vertical="center"/>
    </xf>
    <xf numFmtId="0" fontId="16" fillId="7" borderId="45" xfId="5" applyFont="1" applyFill="1" applyBorder="1" applyAlignment="1">
      <alignment horizontal="center" vertical="center"/>
    </xf>
    <xf numFmtId="0" fontId="16" fillId="7" borderId="46" xfId="5" applyFont="1" applyFill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40" xfId="5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9" fontId="5" fillId="3" borderId="43" xfId="0" applyNumberFormat="1" applyFont="1" applyFill="1" applyBorder="1" applyAlignment="1">
      <alignment horizontal="center" vertical="center"/>
    </xf>
    <xf numFmtId="49" fontId="5" fillId="3" borderId="46" xfId="0" applyNumberFormat="1" applyFont="1" applyFill="1" applyBorder="1" applyAlignment="1">
      <alignment horizontal="center" vertical="center"/>
    </xf>
    <xf numFmtId="41" fontId="5" fillId="3" borderId="42" xfId="1" applyFont="1" applyFill="1" applyBorder="1" applyAlignment="1">
      <alignment horizontal="center" vertical="center"/>
    </xf>
    <xf numFmtId="41" fontId="5" fillId="3" borderId="45" xfId="1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6" fillId="7" borderId="37" xfId="5" applyFont="1" applyFill="1" applyBorder="1" applyAlignment="1">
      <alignment horizontal="center" vertical="center"/>
    </xf>
    <xf numFmtId="0" fontId="16" fillId="7" borderId="53" xfId="5" applyFont="1" applyFill="1" applyBorder="1" applyAlignment="1">
      <alignment horizontal="center" vertical="center"/>
    </xf>
    <xf numFmtId="0" fontId="16" fillId="7" borderId="42" xfId="5" applyFont="1" applyFill="1" applyBorder="1" applyAlignment="1">
      <alignment horizontal="center" vertical="center"/>
    </xf>
    <xf numFmtId="0" fontId="16" fillId="7" borderId="45" xfId="5" applyFont="1" applyFill="1" applyBorder="1" applyAlignment="1">
      <alignment horizontal="center" vertical="center"/>
    </xf>
    <xf numFmtId="0" fontId="16" fillId="5" borderId="12" xfId="5" applyFont="1" applyFill="1" applyBorder="1" applyAlignment="1">
      <alignment horizontal="center" vertical="center"/>
    </xf>
    <xf numFmtId="0" fontId="16" fillId="5" borderId="20" xfId="5" applyFont="1" applyFill="1" applyBorder="1" applyAlignment="1">
      <alignment horizontal="center" vertical="center"/>
    </xf>
    <xf numFmtId="0" fontId="16" fillId="5" borderId="2" xfId="5" applyFont="1" applyFill="1" applyBorder="1" applyAlignment="1">
      <alignment horizontal="center" vertical="center"/>
    </xf>
    <xf numFmtId="0" fontId="16" fillId="7" borderId="38" xfId="5" applyFont="1" applyFill="1" applyBorder="1" applyAlignment="1">
      <alignment horizontal="center" vertical="center"/>
    </xf>
    <xf numFmtId="0" fontId="16" fillId="7" borderId="52" xfId="5" applyFont="1" applyFill="1" applyBorder="1" applyAlignment="1">
      <alignment horizontal="center" vertical="center"/>
    </xf>
    <xf numFmtId="0" fontId="16" fillId="0" borderId="54" xfId="5" applyFont="1" applyBorder="1" applyAlignment="1">
      <alignment horizontal="center" vertical="center" wrapText="1"/>
    </xf>
    <xf numFmtId="0" fontId="16" fillId="0" borderId="11" xfId="5" applyFont="1" applyBorder="1" applyAlignment="1">
      <alignment horizontal="center" vertical="center" wrapText="1"/>
    </xf>
    <xf numFmtId="0" fontId="16" fillId="0" borderId="39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/>
    </xf>
    <xf numFmtId="0" fontId="7" fillId="0" borderId="36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2" borderId="35" xfId="0" applyFont="1" applyFill="1" applyBorder="1" applyAlignment="1">
      <alignment horizontal="center" vertical="center"/>
    </xf>
  </cellXfs>
  <cellStyles count="8">
    <cellStyle name="쉼표 [0]" xfId="1" builtinId="6"/>
    <cellStyle name="쉼표 [0] 2" xfId="2"/>
    <cellStyle name="쉼표 [0] 2 2" xfId="6"/>
    <cellStyle name="쉼표 [0] 3" xfId="4"/>
    <cellStyle name="표준" xfId="0" builtinId="0"/>
    <cellStyle name="표준 2" xfId="3"/>
    <cellStyle name="표준 2 2" xfId="5"/>
    <cellStyle name="표준 2 2 2" xfId="7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im\AppData\Local\Microsoft\Windows\Temporary%20Internet%20Files\Content.IE5\20NEG1MD\project\&#45824;&#44396;&#48513;&#48512;\&#45824;&#44396;&#49444;&#44228;&#45236;&#50669;&#494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24;&#47924;&#49892;2\C\EXCEL\&#45236;&#50669;&#4943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1088;\C\&#44608;&#51008;&#51088;\&#49688;&#46020;&#49324;&#50629;\xls\&#44592;&#53440;\&#51109;&#48708;&#44277;&#4932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\c\&#54532;&#47196;&#51229;&#53944;\&#50728;&#49328;\&#45236;&#50669;\&#44277;&#46041;&#46020;&#44553;&#54801;&#49345;\PROJECT\&#48513;&#48512;STP(&#49892;&#49884;)\&#45236;&#50669;&#49436;\9904&#44160;&#53664;&#50857;\Data(1)\&#51652;&#52380;&#54616;&#49688;&#51333;&#47568;&#52376;&#47532;&#51109;\EXCEL\&#45236;&#50669;(97&#45380;2&#509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산출"/>
      <sheetName val="목차 (2)"/>
      <sheetName val="설계서"/>
      <sheetName val="예산서(총괄)"/>
      <sheetName val="예산서"/>
      <sheetName val="갑지(총괄)"/>
      <sheetName val="설계서 (1단계)"/>
      <sheetName val="예산서 (1단계)"/>
      <sheetName val="갑지(1단계)"/>
      <sheetName val="설계서 (2단계)"/>
      <sheetName val="예산서 (2단계)"/>
      <sheetName val="갑지(2단계)"/>
      <sheetName val="변동내역"/>
      <sheetName val="각동별내역"/>
      <sheetName val="내역"/>
      <sheetName val="CABLE수량산출 (2)"/>
      <sheetName val="수량산출표 (3)"/>
      <sheetName val="견적대비"/>
      <sheetName val="목차"/>
      <sheetName val="일위대가"/>
      <sheetName val="단가"/>
      <sheetName val="노임단가"/>
      <sheetName val="기초 자료"/>
      <sheetName val="목차임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G7" t="str">
            <v>북부하수종말처리시설 고도처리 공사(1단계)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충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위단가"/>
      <sheetName val="이식대상수목현황"/>
      <sheetName val="이식피벗테이블"/>
      <sheetName val="이식장비상차비"/>
      <sheetName val="이식장비하차비"/>
      <sheetName val="자연석장비상차비"/>
      <sheetName val="자연석운반비"/>
      <sheetName val="굴삭기(사질토보통)"/>
      <sheetName val="굴삭기(점성토보통)"/>
      <sheetName val="중기단가산출근거"/>
      <sheetName val="토사운반비"/>
      <sheetName val="운반거리"/>
      <sheetName val="자연석장비하차비"/>
      <sheetName val="자연석장비놓기"/>
      <sheetName val="자연석장비쌓기"/>
      <sheetName val="자연석장비하차및놓기"/>
      <sheetName val="자연석장비하차및쌓기"/>
      <sheetName val="장비사용식재비"/>
      <sheetName val="불도우저터파기"/>
      <sheetName val="불도우저포설 및 정지"/>
      <sheetName val="불도우저운반"/>
      <sheetName val="다짐기계"/>
      <sheetName val="그레이더(평방당)설계적용"/>
      <sheetName val="살수차"/>
      <sheetName val="그레이더(평방당)"/>
      <sheetName val="그레이더(입방당)"/>
      <sheetName val="트랙터"/>
      <sheetName val="장비사용설계적용식재비"/>
      <sheetName val="이식수목인력상하차비"/>
      <sheetName val="이식수목상차지인력운반비"/>
      <sheetName val="이식수목하차지인력운반비"/>
      <sheetName val="이식목차량운반비"/>
      <sheetName val="자연석운반차량"/>
      <sheetName val="이식목운반차량"/>
      <sheetName val="수목중량산출"/>
      <sheetName val="야생수목뿌리분보호재료비"/>
      <sheetName val="야생수목굴취단가표"/>
      <sheetName val="이식수목"/>
      <sheetName val="000000"/>
      <sheetName val="000001"/>
      <sheetName val="000002"/>
      <sheetName val="000003"/>
      <sheetName val="산출내역서"/>
      <sheetName val="원가계산서(1)"/>
      <sheetName val="원가계산서(2)"/>
      <sheetName val="일위대가 목록표"/>
      <sheetName val="일위대가표"/>
      <sheetName val="단가산출서"/>
      <sheetName val="기계경비목록표"/>
      <sheetName val="기계경비(2)"/>
      <sheetName val="뿌리보호재료및비료산출"/>
      <sheetName val="중2 "/>
      <sheetName val="수목중량"/>
      <sheetName val="기계상차"/>
      <sheetName val="기계하차 "/>
      <sheetName val="인력상하차"/>
      <sheetName val="운반(정식)"/>
      <sheetName val="단가대비표"/>
      <sheetName val="정수장 수목수량"/>
      <sheetName val="수목수량"/>
      <sheetName val="지주수량집계"/>
      <sheetName val="시비량"/>
      <sheetName val="비료수량집계"/>
      <sheetName val="포장수량"/>
      <sheetName val="시설물수량"/>
      <sheetName val="씨앗(지족)"/>
      <sheetName val="SEED"/>
      <sheetName val="씨앗(정수장)"/>
      <sheetName val="잔디면적"/>
      <sheetName val="토공"/>
      <sheetName val="노임"/>
    </sheetNames>
    <sheetDataSet>
      <sheetData sheetId="0" refreshError="1">
        <row r="11">
          <cell r="B11">
            <v>64408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총공사비"/>
      <sheetName val="원가계산서"/>
      <sheetName val="관급자재비"/>
      <sheetName val="(기자재비)"/>
      <sheetName val="사급자재비"/>
      <sheetName val="기자재설치비"/>
      <sheetName val="기자재설치비산출서"/>
      <sheetName val="배관자재(단가조사서)"/>
      <sheetName val="배관자재비"/>
      <sheetName val="배관설치비"/>
      <sheetName val="종합시운전비"/>
      <sheetName val="일위대가(1)"/>
      <sheetName val="일위대가(2)"/>
      <sheetName val="노임단가"/>
      <sheetName val="내역(97년2월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F14"/>
  <sheetViews>
    <sheetView tabSelected="1" view="pageBreakPreview" zoomScaleSheetLayoutView="100" workbookViewId="0">
      <selection sqref="A1:D1"/>
    </sheetView>
  </sheetViews>
  <sheetFormatPr defaultColWidth="8.77734375" defaultRowHeight="28.5" customHeight="1" x14ac:dyDescent="0.15"/>
  <cols>
    <col min="1" max="1" width="4.6640625" style="3" customWidth="1"/>
    <col min="2" max="2" width="28.33203125" style="3" customWidth="1"/>
    <col min="3" max="3" width="24.44140625" style="4" customWidth="1"/>
    <col min="4" max="4" width="27" style="3" customWidth="1"/>
    <col min="5" max="5" width="8.77734375" style="3"/>
    <col min="6" max="6" width="11.44140625" style="3" bestFit="1" customWidth="1"/>
    <col min="7" max="16384" width="8.77734375" style="3"/>
  </cols>
  <sheetData>
    <row r="1" spans="1:6" ht="45.75" customHeight="1" x14ac:dyDescent="0.15">
      <c r="A1" s="96" t="s">
        <v>42</v>
      </c>
      <c r="B1" s="96"/>
      <c r="C1" s="96"/>
      <c r="D1" s="96"/>
    </row>
    <row r="2" spans="1:6" ht="14.25" thickBot="1" x14ac:dyDescent="0.2">
      <c r="A2" s="9"/>
      <c r="B2" s="9"/>
      <c r="C2" s="9"/>
      <c r="D2" s="10" t="s">
        <v>12</v>
      </c>
    </row>
    <row r="3" spans="1:6" ht="22.5" customHeight="1" thickBot="1" x14ac:dyDescent="0.2">
      <c r="A3" s="105" t="s">
        <v>9</v>
      </c>
      <c r="B3" s="106"/>
      <c r="C3" s="18" t="s">
        <v>10</v>
      </c>
      <c r="D3" s="19" t="s">
        <v>11</v>
      </c>
    </row>
    <row r="4" spans="1:6" ht="21" customHeight="1" thickTop="1" x14ac:dyDescent="0.15">
      <c r="A4" s="107" t="s">
        <v>117</v>
      </c>
      <c r="B4" s="108"/>
      <c r="C4" s="31">
        <f>SUM(C5:C5)</f>
        <v>0</v>
      </c>
      <c r="D4" s="20"/>
    </row>
    <row r="5" spans="1:6" ht="21" customHeight="1" x14ac:dyDescent="0.15">
      <c r="A5" s="24"/>
      <c r="B5" s="5" t="s">
        <v>20</v>
      </c>
      <c r="C5" s="6">
        <f>인건비!G4</f>
        <v>0</v>
      </c>
      <c r="D5" s="20"/>
    </row>
    <row r="6" spans="1:6" ht="21" customHeight="1" x14ac:dyDescent="0.15">
      <c r="A6" s="111" t="s">
        <v>116</v>
      </c>
      <c r="B6" s="112"/>
      <c r="C6" s="32">
        <f>SUM(C7:C8)</f>
        <v>0</v>
      </c>
      <c r="D6" s="23"/>
    </row>
    <row r="7" spans="1:6" ht="21" customHeight="1" x14ac:dyDescent="0.15">
      <c r="A7" s="22"/>
      <c r="B7" s="5" t="s">
        <v>101</v>
      </c>
      <c r="C7" s="6">
        <f>'물놀이 시설'!G4</f>
        <v>0</v>
      </c>
      <c r="D7" s="23"/>
    </row>
    <row r="8" spans="1:6" ht="21" customHeight="1" x14ac:dyDescent="0.15">
      <c r="A8" s="22"/>
      <c r="B8" s="5" t="s">
        <v>37</v>
      </c>
      <c r="C8" s="6">
        <f>운영물품!G4</f>
        <v>0</v>
      </c>
      <c r="D8" s="23"/>
    </row>
    <row r="9" spans="1:6" ht="21" customHeight="1" x14ac:dyDescent="0.15">
      <c r="A9" s="111" t="s">
        <v>118</v>
      </c>
      <c r="B9" s="112"/>
      <c r="C9" s="32">
        <f>SUM(C4,C6)</f>
        <v>0</v>
      </c>
      <c r="D9" s="23" t="s">
        <v>21</v>
      </c>
    </row>
    <row r="10" spans="1:6" ht="21" customHeight="1" x14ac:dyDescent="0.15">
      <c r="A10" s="109" t="s">
        <v>119</v>
      </c>
      <c r="B10" s="110"/>
      <c r="C10" s="26">
        <f>C9*2%</f>
        <v>0</v>
      </c>
      <c r="D10" s="23" t="s">
        <v>41</v>
      </c>
    </row>
    <row r="11" spans="1:6" ht="21" customHeight="1" x14ac:dyDescent="0.15">
      <c r="A11" s="97" t="s">
        <v>120</v>
      </c>
      <c r="B11" s="98"/>
      <c r="C11" s="51">
        <f>(C9+C10)*0.04</f>
        <v>0</v>
      </c>
      <c r="D11" s="23" t="s">
        <v>79</v>
      </c>
    </row>
    <row r="12" spans="1:6" ht="21" customHeight="1" x14ac:dyDescent="0.15">
      <c r="A12" s="99" t="s">
        <v>121</v>
      </c>
      <c r="B12" s="100"/>
      <c r="C12" s="33">
        <f>SUM(C9:C11)</f>
        <v>0</v>
      </c>
      <c r="D12" s="21"/>
      <c r="F12" s="17"/>
    </row>
    <row r="13" spans="1:6" ht="21" customHeight="1" x14ac:dyDescent="0.15">
      <c r="A13" s="101" t="s">
        <v>122</v>
      </c>
      <c r="B13" s="102"/>
      <c r="C13" s="55">
        <f>C12*10%</f>
        <v>0</v>
      </c>
      <c r="D13" s="25"/>
    </row>
    <row r="14" spans="1:6" ht="21" customHeight="1" thickBot="1" x14ac:dyDescent="0.2">
      <c r="A14" s="103" t="s">
        <v>123</v>
      </c>
      <c r="B14" s="104"/>
      <c r="C14" s="56">
        <f>ROUNDDOWN(C12+C13, -5)</f>
        <v>0</v>
      </c>
      <c r="D14" s="52" t="s">
        <v>13</v>
      </c>
    </row>
  </sheetData>
  <mergeCells count="10">
    <mergeCell ref="A1:D1"/>
    <mergeCell ref="A11:B11"/>
    <mergeCell ref="A12:B12"/>
    <mergeCell ref="A13:B13"/>
    <mergeCell ref="A14:B14"/>
    <mergeCell ref="A3:B3"/>
    <mergeCell ref="A4:B4"/>
    <mergeCell ref="A10:B10"/>
    <mergeCell ref="A9:B9"/>
    <mergeCell ref="A6:B6"/>
  </mergeCells>
  <phoneticPr fontId="3" type="noConversion"/>
  <pageMargins left="0.70866141732283461" right="0.70866141732283461" top="0.74803149606299213" bottom="0.74803149606299213" header="0.31496062992125984" footer="0.31496062992125984"/>
  <pageSetup paperSize="9" scale="8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view="pageBreakPreview" zoomScale="85" zoomScaleSheetLayoutView="85" workbookViewId="0">
      <selection activeCell="B13" sqref="B13:C13"/>
    </sheetView>
  </sheetViews>
  <sheetFormatPr defaultColWidth="14.77734375" defaultRowHeight="27" customHeight="1" x14ac:dyDescent="0.15"/>
  <cols>
    <col min="1" max="1" width="17.109375" style="11" customWidth="1"/>
    <col min="2" max="2" width="10" style="11" customWidth="1"/>
    <col min="3" max="3" width="20.6640625" style="11" customWidth="1"/>
    <col min="4" max="4" width="12.6640625" style="11" bestFit="1" customWidth="1"/>
    <col min="5" max="6" width="7.109375" style="29" bestFit="1" customWidth="1"/>
    <col min="7" max="7" width="16.77734375" style="12" customWidth="1"/>
    <col min="8" max="8" width="43.88671875" style="14" customWidth="1"/>
    <col min="9" max="9" width="1.109375" style="11" customWidth="1"/>
    <col min="11" max="11" width="12.77734375" style="11" customWidth="1"/>
    <col min="12" max="15" width="1.109375" style="11" customWidth="1"/>
    <col min="16" max="16384" width="14.77734375" style="11"/>
  </cols>
  <sheetData>
    <row r="1" spans="1:8" ht="57" customHeight="1" thickBot="1" x14ac:dyDescent="0.2">
      <c r="A1" s="120" t="s">
        <v>19</v>
      </c>
      <c r="B1" s="120"/>
      <c r="C1" s="121"/>
      <c r="D1" s="121"/>
      <c r="E1" s="121"/>
      <c r="F1" s="121"/>
      <c r="G1" s="121"/>
      <c r="H1" s="121"/>
    </row>
    <row r="2" spans="1:8" ht="30" customHeight="1" x14ac:dyDescent="0.15">
      <c r="A2" s="124" t="s">
        <v>0</v>
      </c>
      <c r="B2" s="115" t="s">
        <v>104</v>
      </c>
      <c r="C2" s="115"/>
      <c r="D2" s="115" t="s">
        <v>3</v>
      </c>
      <c r="E2" s="115"/>
      <c r="F2" s="115"/>
      <c r="G2" s="115" t="s">
        <v>103</v>
      </c>
      <c r="H2" s="113" t="s">
        <v>2</v>
      </c>
    </row>
    <row r="3" spans="1:8" ht="30" customHeight="1" thickBot="1" x14ac:dyDescent="0.2">
      <c r="A3" s="125"/>
      <c r="B3" s="116"/>
      <c r="C3" s="116"/>
      <c r="D3" s="70" t="s">
        <v>115</v>
      </c>
      <c r="E3" s="70" t="s">
        <v>105</v>
      </c>
      <c r="F3" s="70" t="s">
        <v>106</v>
      </c>
      <c r="G3" s="116"/>
      <c r="H3" s="114"/>
    </row>
    <row r="4" spans="1:8" ht="30" customHeight="1" thickTop="1" x14ac:dyDescent="0.15">
      <c r="A4" s="117" t="s">
        <v>1</v>
      </c>
      <c r="B4" s="118"/>
      <c r="C4" s="118"/>
      <c r="D4" s="118"/>
      <c r="E4" s="118"/>
      <c r="F4" s="119"/>
      <c r="G4" s="71">
        <f>SUM(G5:G19)</f>
        <v>0</v>
      </c>
      <c r="H4" s="72"/>
    </row>
    <row r="5" spans="1:8" ht="30" customHeight="1" x14ac:dyDescent="0.15">
      <c r="A5" s="126" t="s">
        <v>102</v>
      </c>
      <c r="B5" s="122" t="s">
        <v>99</v>
      </c>
      <c r="C5" s="122"/>
      <c r="D5" s="16"/>
      <c r="E5" s="34">
        <v>1</v>
      </c>
      <c r="F5" s="34" t="s">
        <v>107</v>
      </c>
      <c r="G5" s="16">
        <f>D5*E5</f>
        <v>0</v>
      </c>
      <c r="H5" s="74" t="s">
        <v>44</v>
      </c>
    </row>
    <row r="6" spans="1:8" ht="30" customHeight="1" x14ac:dyDescent="0.15">
      <c r="A6" s="126"/>
      <c r="B6" s="122" t="s">
        <v>43</v>
      </c>
      <c r="C6" s="122"/>
      <c r="D6" s="73"/>
      <c r="E6" s="58">
        <v>3</v>
      </c>
      <c r="F6" s="58" t="s">
        <v>108</v>
      </c>
      <c r="G6" s="16">
        <f t="shared" ref="G6:G19" si="0">D6*E6</f>
        <v>0</v>
      </c>
      <c r="H6" s="75" t="s">
        <v>81</v>
      </c>
    </row>
    <row r="7" spans="1:8" ht="30" customHeight="1" x14ac:dyDescent="0.15">
      <c r="A7" s="126"/>
      <c r="B7" s="122" t="s">
        <v>39</v>
      </c>
      <c r="C7" s="122"/>
      <c r="D7" s="57"/>
      <c r="E7" s="58">
        <v>1</v>
      </c>
      <c r="F7" s="58" t="s">
        <v>107</v>
      </c>
      <c r="G7" s="16">
        <f t="shared" si="0"/>
        <v>0</v>
      </c>
      <c r="H7" s="76" t="s">
        <v>40</v>
      </c>
    </row>
    <row r="8" spans="1:8" ht="30" customHeight="1" x14ac:dyDescent="0.15">
      <c r="A8" s="126"/>
      <c r="B8" s="122" t="s">
        <v>28</v>
      </c>
      <c r="C8" s="122"/>
      <c r="D8" s="57"/>
      <c r="E8" s="58">
        <v>1</v>
      </c>
      <c r="F8" s="58" t="s">
        <v>109</v>
      </c>
      <c r="G8" s="16">
        <f t="shared" si="0"/>
        <v>0</v>
      </c>
      <c r="H8" s="76"/>
    </row>
    <row r="9" spans="1:8" ht="30" customHeight="1" x14ac:dyDescent="0.15">
      <c r="A9" s="126"/>
      <c r="B9" s="122" t="s">
        <v>29</v>
      </c>
      <c r="C9" s="122"/>
      <c r="D9" s="57"/>
      <c r="E9" s="58">
        <v>1</v>
      </c>
      <c r="F9" s="58" t="s">
        <v>110</v>
      </c>
      <c r="G9" s="16">
        <f t="shared" si="0"/>
        <v>0</v>
      </c>
      <c r="H9" s="76"/>
    </row>
    <row r="10" spans="1:8" ht="30" customHeight="1" x14ac:dyDescent="0.15">
      <c r="A10" s="126"/>
      <c r="B10" s="122" t="s">
        <v>30</v>
      </c>
      <c r="C10" s="122"/>
      <c r="D10" s="57"/>
      <c r="E10" s="58">
        <v>1</v>
      </c>
      <c r="F10" s="58" t="s">
        <v>107</v>
      </c>
      <c r="G10" s="16">
        <f t="shared" si="0"/>
        <v>0</v>
      </c>
      <c r="H10" s="76"/>
    </row>
    <row r="11" spans="1:8" ht="30" customHeight="1" x14ac:dyDescent="0.15">
      <c r="A11" s="126"/>
      <c r="B11" s="122" t="s">
        <v>24</v>
      </c>
      <c r="C11" s="122"/>
      <c r="D11" s="57"/>
      <c r="E11" s="58">
        <v>1</v>
      </c>
      <c r="F11" s="58" t="s">
        <v>110</v>
      </c>
      <c r="G11" s="16">
        <f t="shared" si="0"/>
        <v>0</v>
      </c>
      <c r="H11" s="76"/>
    </row>
    <row r="12" spans="1:8" ht="30" customHeight="1" x14ac:dyDescent="0.15">
      <c r="A12" s="126"/>
      <c r="B12" s="122" t="s">
        <v>26</v>
      </c>
      <c r="C12" s="122"/>
      <c r="D12" s="57"/>
      <c r="E12" s="54">
        <v>1</v>
      </c>
      <c r="F12" s="54" t="s">
        <v>111</v>
      </c>
      <c r="G12" s="16">
        <f t="shared" si="0"/>
        <v>0</v>
      </c>
      <c r="H12" s="76"/>
    </row>
    <row r="13" spans="1:8" ht="30" customHeight="1" x14ac:dyDescent="0.15">
      <c r="A13" s="126"/>
      <c r="B13" s="122" t="s">
        <v>25</v>
      </c>
      <c r="C13" s="122"/>
      <c r="D13" s="57"/>
      <c r="E13" s="54">
        <v>1</v>
      </c>
      <c r="F13" s="54" t="s">
        <v>107</v>
      </c>
      <c r="G13" s="16">
        <f t="shared" si="0"/>
        <v>0</v>
      </c>
      <c r="H13" s="76" t="s">
        <v>27</v>
      </c>
    </row>
    <row r="14" spans="1:8" ht="30" customHeight="1" x14ac:dyDescent="0.15">
      <c r="A14" s="126"/>
      <c r="B14" s="122" t="s">
        <v>36</v>
      </c>
      <c r="C14" s="122"/>
      <c r="D14" s="57"/>
      <c r="E14" s="58">
        <v>1</v>
      </c>
      <c r="F14" s="58" t="s">
        <v>111</v>
      </c>
      <c r="G14" s="16">
        <f t="shared" si="0"/>
        <v>0</v>
      </c>
      <c r="H14" s="76" t="s">
        <v>96</v>
      </c>
    </row>
    <row r="15" spans="1:8" ht="30" customHeight="1" x14ac:dyDescent="0.15">
      <c r="A15" s="126"/>
      <c r="B15" s="122" t="s">
        <v>31</v>
      </c>
      <c r="C15" s="122"/>
      <c r="D15" s="57"/>
      <c r="E15" s="54">
        <v>1</v>
      </c>
      <c r="F15" s="54" t="s">
        <v>112</v>
      </c>
      <c r="G15" s="16">
        <f t="shared" si="0"/>
        <v>0</v>
      </c>
      <c r="H15" s="76" t="s">
        <v>47</v>
      </c>
    </row>
    <row r="16" spans="1:8" ht="30" customHeight="1" x14ac:dyDescent="0.15">
      <c r="A16" s="126"/>
      <c r="B16" s="122" t="s">
        <v>32</v>
      </c>
      <c r="C16" s="122"/>
      <c r="D16" s="57"/>
      <c r="E16" s="58">
        <v>1</v>
      </c>
      <c r="F16" s="58" t="s">
        <v>113</v>
      </c>
      <c r="G16" s="16">
        <f t="shared" si="0"/>
        <v>0</v>
      </c>
      <c r="H16" s="76" t="s">
        <v>46</v>
      </c>
    </row>
    <row r="17" spans="1:20" ht="30" customHeight="1" x14ac:dyDescent="0.15">
      <c r="A17" s="126"/>
      <c r="B17" s="122" t="s">
        <v>33</v>
      </c>
      <c r="C17" s="122"/>
      <c r="D17" s="57"/>
      <c r="E17" s="54">
        <v>4</v>
      </c>
      <c r="F17" s="54" t="s">
        <v>114</v>
      </c>
      <c r="G17" s="16">
        <f t="shared" si="0"/>
        <v>0</v>
      </c>
      <c r="H17" s="76"/>
    </row>
    <row r="18" spans="1:20" ht="30" customHeight="1" x14ac:dyDescent="0.15">
      <c r="A18" s="126"/>
      <c r="B18" s="122" t="s">
        <v>34</v>
      </c>
      <c r="C18" s="122"/>
      <c r="D18" s="57"/>
      <c r="E18" s="54">
        <v>1</v>
      </c>
      <c r="F18" s="54" t="s">
        <v>109</v>
      </c>
      <c r="G18" s="16">
        <f t="shared" si="0"/>
        <v>0</v>
      </c>
      <c r="H18" s="76" t="s">
        <v>45</v>
      </c>
    </row>
    <row r="19" spans="1:20" ht="30" customHeight="1" thickBot="1" x14ac:dyDescent="0.2">
      <c r="A19" s="127"/>
      <c r="B19" s="123" t="s">
        <v>35</v>
      </c>
      <c r="C19" s="123"/>
      <c r="D19" s="67"/>
      <c r="E19" s="68">
        <v>1</v>
      </c>
      <c r="F19" s="68" t="s">
        <v>110</v>
      </c>
      <c r="G19" s="69">
        <f t="shared" si="0"/>
        <v>0</v>
      </c>
      <c r="H19" s="77" t="s">
        <v>38</v>
      </c>
    </row>
    <row r="21" spans="1:20" ht="27" customHeight="1" x14ac:dyDescent="0.15">
      <c r="H21" s="15"/>
      <c r="T21" s="12"/>
    </row>
    <row r="22" spans="1:20" s="12" customFormat="1" ht="27" customHeight="1" x14ac:dyDescent="0.15">
      <c r="A22" s="11"/>
      <c r="B22" s="11"/>
      <c r="C22" s="11"/>
      <c r="D22" s="11"/>
      <c r="E22" s="29"/>
      <c r="F22" s="29"/>
      <c r="G22" s="13"/>
      <c r="H22" s="14"/>
      <c r="I22" s="11"/>
      <c r="J22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23">
    <mergeCell ref="B18:C18"/>
    <mergeCell ref="B15:C15"/>
    <mergeCell ref="A1:H1"/>
    <mergeCell ref="B5:C5"/>
    <mergeCell ref="B19:C19"/>
    <mergeCell ref="B16:C16"/>
    <mergeCell ref="B17:C17"/>
    <mergeCell ref="B6:C6"/>
    <mergeCell ref="B10:C10"/>
    <mergeCell ref="B14:C14"/>
    <mergeCell ref="B7:C7"/>
    <mergeCell ref="B8:C8"/>
    <mergeCell ref="A2:A3"/>
    <mergeCell ref="A5:A19"/>
    <mergeCell ref="B9:C9"/>
    <mergeCell ref="B11:C11"/>
    <mergeCell ref="B13:C13"/>
    <mergeCell ref="B12:C12"/>
    <mergeCell ref="H2:H3"/>
    <mergeCell ref="G2:G3"/>
    <mergeCell ref="B2:C3"/>
    <mergeCell ref="D2:F2"/>
    <mergeCell ref="A4:F4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zoomScaleNormal="100" zoomScaleSheetLayoutView="100" workbookViewId="0">
      <selection sqref="A1:H1"/>
    </sheetView>
  </sheetViews>
  <sheetFormatPr defaultRowHeight="16.5" x14ac:dyDescent="0.15"/>
  <cols>
    <col min="1" max="1" width="5.88671875" style="60" customWidth="1"/>
    <col min="2" max="2" width="23" style="60" customWidth="1"/>
    <col min="3" max="3" width="17.21875" style="60" bestFit="1" customWidth="1"/>
    <col min="4" max="4" width="43.6640625" style="60" customWidth="1"/>
    <col min="5" max="5" width="12.6640625" style="60" customWidth="1"/>
    <col min="6" max="6" width="9.21875" style="60" bestFit="1" customWidth="1"/>
    <col min="7" max="7" width="17.21875" style="60" customWidth="1"/>
    <col min="8" max="8" width="33.5546875" style="60" bestFit="1" customWidth="1"/>
    <col min="9" max="9" width="16.77734375" style="60" bestFit="1" customWidth="1"/>
    <col min="10" max="10" width="10.5546875" style="60" bestFit="1" customWidth="1"/>
    <col min="11" max="16384" width="8.88671875" style="60"/>
  </cols>
  <sheetData>
    <row r="1" spans="1:8" ht="45" customHeight="1" thickBot="1" x14ac:dyDescent="0.2">
      <c r="A1" s="129" t="s">
        <v>133</v>
      </c>
      <c r="B1" s="129"/>
      <c r="C1" s="129"/>
      <c r="D1" s="129"/>
      <c r="E1" s="129"/>
      <c r="F1" s="129"/>
      <c r="G1" s="129"/>
      <c r="H1" s="129"/>
    </row>
    <row r="2" spans="1:8" ht="20.100000000000001" customHeight="1" x14ac:dyDescent="0.15">
      <c r="A2" s="130" t="s">
        <v>127</v>
      </c>
      <c r="B2" s="137" t="s">
        <v>160</v>
      </c>
      <c r="C2" s="132" t="s">
        <v>128</v>
      </c>
      <c r="D2" s="132"/>
      <c r="E2" s="132" t="s">
        <v>130</v>
      </c>
      <c r="F2" s="132"/>
      <c r="G2" s="132" t="s">
        <v>129</v>
      </c>
      <c r="H2" s="83" t="s">
        <v>68</v>
      </c>
    </row>
    <row r="3" spans="1:8" ht="20.100000000000001" customHeight="1" thickBot="1" x14ac:dyDescent="0.2">
      <c r="A3" s="131"/>
      <c r="B3" s="138"/>
      <c r="C3" s="92" t="s">
        <v>126</v>
      </c>
      <c r="D3" s="92" t="s">
        <v>162</v>
      </c>
      <c r="E3" s="92" t="s">
        <v>125</v>
      </c>
      <c r="F3" s="92" t="s">
        <v>124</v>
      </c>
      <c r="G3" s="133"/>
      <c r="H3" s="93"/>
    </row>
    <row r="4" spans="1:8" ht="20.100000000000001" customHeight="1" thickTop="1" x14ac:dyDescent="0.15">
      <c r="A4" s="134" t="s">
        <v>132</v>
      </c>
      <c r="B4" s="135"/>
      <c r="C4" s="136"/>
      <c r="D4" s="136"/>
      <c r="E4" s="136"/>
      <c r="F4" s="136"/>
      <c r="G4" s="90">
        <f>SUM(G5:G33)</f>
        <v>0</v>
      </c>
      <c r="H4" s="91"/>
    </row>
    <row r="5" spans="1:8" ht="20.100000000000001" customHeight="1" x14ac:dyDescent="0.15">
      <c r="A5" s="139" t="s">
        <v>161</v>
      </c>
      <c r="B5" s="94" t="s">
        <v>134</v>
      </c>
      <c r="C5" s="78" t="s">
        <v>67</v>
      </c>
      <c r="D5" s="78" t="s">
        <v>163</v>
      </c>
      <c r="E5" s="79"/>
      <c r="F5" s="80">
        <v>23</v>
      </c>
      <c r="G5" s="79">
        <f>E5*F5</f>
        <v>0</v>
      </c>
      <c r="H5" s="84"/>
    </row>
    <row r="6" spans="1:8" ht="20.100000000000001" customHeight="1" x14ac:dyDescent="0.15">
      <c r="A6" s="140"/>
      <c r="B6" s="94" t="s">
        <v>164</v>
      </c>
      <c r="C6" s="78" t="s">
        <v>65</v>
      </c>
      <c r="D6" s="78" t="s">
        <v>64</v>
      </c>
      <c r="E6" s="79"/>
      <c r="F6" s="80">
        <v>10</v>
      </c>
      <c r="G6" s="79">
        <f t="shared" ref="G6:G33" si="0">E6*F6</f>
        <v>0</v>
      </c>
      <c r="H6" s="84"/>
    </row>
    <row r="7" spans="1:8" ht="20.100000000000001" customHeight="1" x14ac:dyDescent="0.15">
      <c r="A7" s="140"/>
      <c r="B7" s="94" t="s">
        <v>135</v>
      </c>
      <c r="C7" s="78" t="s">
        <v>66</v>
      </c>
      <c r="D7" s="78" t="s">
        <v>71</v>
      </c>
      <c r="E7" s="79"/>
      <c r="F7" s="80">
        <v>1</v>
      </c>
      <c r="G7" s="79">
        <f t="shared" si="0"/>
        <v>0</v>
      </c>
      <c r="H7" s="84"/>
    </row>
    <row r="8" spans="1:8" ht="20.100000000000001" customHeight="1" x14ac:dyDescent="0.15">
      <c r="A8" s="140"/>
      <c r="B8" s="94" t="s">
        <v>136</v>
      </c>
      <c r="C8" s="78" t="s">
        <v>69</v>
      </c>
      <c r="D8" s="78" t="s">
        <v>82</v>
      </c>
      <c r="E8" s="79"/>
      <c r="F8" s="80">
        <v>1</v>
      </c>
      <c r="G8" s="79">
        <f t="shared" si="0"/>
        <v>0</v>
      </c>
      <c r="H8" s="84" t="s">
        <v>85</v>
      </c>
    </row>
    <row r="9" spans="1:8" ht="20.100000000000001" customHeight="1" x14ac:dyDescent="0.15">
      <c r="A9" s="140"/>
      <c r="B9" s="94" t="s">
        <v>137</v>
      </c>
      <c r="C9" s="78" t="s">
        <v>63</v>
      </c>
      <c r="D9" s="78" t="s">
        <v>62</v>
      </c>
      <c r="E9" s="79"/>
      <c r="F9" s="80">
        <v>40</v>
      </c>
      <c r="G9" s="79">
        <f t="shared" si="0"/>
        <v>0</v>
      </c>
      <c r="H9" s="84"/>
    </row>
    <row r="10" spans="1:8" ht="20.100000000000001" customHeight="1" x14ac:dyDescent="0.15">
      <c r="A10" s="140"/>
      <c r="B10" s="94" t="s">
        <v>138</v>
      </c>
      <c r="C10" s="78"/>
      <c r="D10" s="78" t="s">
        <v>61</v>
      </c>
      <c r="E10" s="79"/>
      <c r="F10" s="80">
        <v>200</v>
      </c>
      <c r="G10" s="79">
        <f t="shared" si="0"/>
        <v>0</v>
      </c>
      <c r="H10" s="84"/>
    </row>
    <row r="11" spans="1:8" ht="20.100000000000001" customHeight="1" x14ac:dyDescent="0.15">
      <c r="A11" s="140"/>
      <c r="B11" s="94" t="s">
        <v>139</v>
      </c>
      <c r="C11" s="78"/>
      <c r="D11" s="78"/>
      <c r="E11" s="79"/>
      <c r="F11" s="80">
        <v>280</v>
      </c>
      <c r="G11" s="79">
        <f t="shared" si="0"/>
        <v>0</v>
      </c>
      <c r="H11" s="84"/>
    </row>
    <row r="12" spans="1:8" ht="20.100000000000001" customHeight="1" x14ac:dyDescent="0.15">
      <c r="A12" s="140"/>
      <c r="B12" s="94" t="s">
        <v>140</v>
      </c>
      <c r="C12" s="78"/>
      <c r="D12" s="78"/>
      <c r="E12" s="79"/>
      <c r="F12" s="80">
        <v>50</v>
      </c>
      <c r="G12" s="79">
        <f t="shared" si="0"/>
        <v>0</v>
      </c>
      <c r="H12" s="84"/>
    </row>
    <row r="13" spans="1:8" ht="20.100000000000001" customHeight="1" x14ac:dyDescent="0.15">
      <c r="A13" s="140"/>
      <c r="B13" s="94" t="s">
        <v>141</v>
      </c>
      <c r="C13" s="78" t="s">
        <v>60</v>
      </c>
      <c r="D13" s="78" t="s">
        <v>165</v>
      </c>
      <c r="E13" s="79"/>
      <c r="F13" s="80">
        <v>40</v>
      </c>
      <c r="G13" s="79">
        <f t="shared" si="0"/>
        <v>0</v>
      </c>
      <c r="H13" s="84"/>
    </row>
    <row r="14" spans="1:8" ht="20.100000000000001" customHeight="1" x14ac:dyDescent="0.15">
      <c r="A14" s="140"/>
      <c r="B14" s="94" t="s">
        <v>142</v>
      </c>
      <c r="C14" s="78" t="s">
        <v>59</v>
      </c>
      <c r="D14" s="78"/>
      <c r="E14" s="79"/>
      <c r="F14" s="80">
        <v>10</v>
      </c>
      <c r="G14" s="79">
        <f t="shared" si="0"/>
        <v>0</v>
      </c>
      <c r="H14" s="84"/>
    </row>
    <row r="15" spans="1:8" ht="20.100000000000001" customHeight="1" x14ac:dyDescent="0.15">
      <c r="A15" s="140"/>
      <c r="B15" s="94" t="s">
        <v>143</v>
      </c>
      <c r="C15" s="78" t="s">
        <v>58</v>
      </c>
      <c r="D15" s="78"/>
      <c r="E15" s="79"/>
      <c r="F15" s="80">
        <v>20</v>
      </c>
      <c r="G15" s="79">
        <f t="shared" si="0"/>
        <v>0</v>
      </c>
      <c r="H15" s="84"/>
    </row>
    <row r="16" spans="1:8" ht="20.100000000000001" customHeight="1" x14ac:dyDescent="0.15">
      <c r="A16" s="140"/>
      <c r="B16" s="94" t="s">
        <v>144</v>
      </c>
      <c r="C16" s="78" t="s">
        <v>57</v>
      </c>
      <c r="D16" s="78"/>
      <c r="E16" s="79"/>
      <c r="F16" s="80">
        <v>10</v>
      </c>
      <c r="G16" s="79">
        <f t="shared" si="0"/>
        <v>0</v>
      </c>
      <c r="H16" s="84"/>
    </row>
    <row r="17" spans="1:8" ht="20.100000000000001" customHeight="1" x14ac:dyDescent="0.15">
      <c r="A17" s="140"/>
      <c r="B17" s="94" t="s">
        <v>145</v>
      </c>
      <c r="C17" s="78"/>
      <c r="D17" s="78" t="s">
        <v>56</v>
      </c>
      <c r="E17" s="79"/>
      <c r="F17" s="80">
        <v>10</v>
      </c>
      <c r="G17" s="79">
        <f t="shared" si="0"/>
        <v>0</v>
      </c>
      <c r="H17" s="84"/>
    </row>
    <row r="18" spans="1:8" ht="20.100000000000001" customHeight="1" x14ac:dyDescent="0.15">
      <c r="A18" s="140"/>
      <c r="B18" s="94" t="s">
        <v>146</v>
      </c>
      <c r="C18" s="78" t="s">
        <v>55</v>
      </c>
      <c r="D18" s="78"/>
      <c r="E18" s="79"/>
      <c r="F18" s="80">
        <v>1</v>
      </c>
      <c r="G18" s="79">
        <f t="shared" si="0"/>
        <v>0</v>
      </c>
      <c r="H18" s="84" t="s">
        <v>98</v>
      </c>
    </row>
    <row r="19" spans="1:8" ht="20.100000000000001" customHeight="1" x14ac:dyDescent="0.15">
      <c r="A19" s="140"/>
      <c r="B19" s="94" t="s">
        <v>147</v>
      </c>
      <c r="C19" s="78"/>
      <c r="D19" s="78" t="s">
        <v>166</v>
      </c>
      <c r="E19" s="79"/>
      <c r="F19" s="80">
        <v>4</v>
      </c>
      <c r="G19" s="79">
        <f t="shared" si="0"/>
        <v>0</v>
      </c>
      <c r="H19" s="84" t="s">
        <v>97</v>
      </c>
    </row>
    <row r="20" spans="1:8" ht="20.100000000000001" customHeight="1" x14ac:dyDescent="0.15">
      <c r="A20" s="140"/>
      <c r="B20" s="94" t="s">
        <v>148</v>
      </c>
      <c r="C20" s="78" t="s">
        <v>88</v>
      </c>
      <c r="D20" s="78" t="s">
        <v>74</v>
      </c>
      <c r="E20" s="79"/>
      <c r="F20" s="80">
        <v>6</v>
      </c>
      <c r="G20" s="79">
        <f t="shared" si="0"/>
        <v>0</v>
      </c>
      <c r="H20" s="84"/>
    </row>
    <row r="21" spans="1:8" ht="20.100000000000001" customHeight="1" x14ac:dyDescent="0.15">
      <c r="A21" s="140"/>
      <c r="B21" s="94" t="s">
        <v>149</v>
      </c>
      <c r="C21" s="78" t="s">
        <v>78</v>
      </c>
      <c r="D21" s="78" t="s">
        <v>77</v>
      </c>
      <c r="E21" s="79"/>
      <c r="F21" s="80">
        <v>1</v>
      </c>
      <c r="G21" s="79">
        <f t="shared" si="0"/>
        <v>0</v>
      </c>
      <c r="H21" s="84"/>
    </row>
    <row r="22" spans="1:8" ht="20.100000000000001" customHeight="1" x14ac:dyDescent="0.15">
      <c r="A22" s="140"/>
      <c r="B22" s="94" t="s">
        <v>150</v>
      </c>
      <c r="C22" s="78" t="s">
        <v>54</v>
      </c>
      <c r="D22" s="78" t="s">
        <v>53</v>
      </c>
      <c r="E22" s="79"/>
      <c r="F22" s="80">
        <v>10</v>
      </c>
      <c r="G22" s="79">
        <f t="shared" si="0"/>
        <v>0</v>
      </c>
      <c r="H22" s="84"/>
    </row>
    <row r="23" spans="1:8" ht="20.100000000000001" customHeight="1" x14ac:dyDescent="0.15">
      <c r="A23" s="140"/>
      <c r="B23" s="94" t="s">
        <v>151</v>
      </c>
      <c r="C23" s="78" t="s">
        <v>52</v>
      </c>
      <c r="D23" s="78" t="s">
        <v>70</v>
      </c>
      <c r="E23" s="79"/>
      <c r="F23" s="80">
        <v>12</v>
      </c>
      <c r="G23" s="79">
        <f t="shared" si="0"/>
        <v>0</v>
      </c>
      <c r="H23" s="84"/>
    </row>
    <row r="24" spans="1:8" ht="20.100000000000001" customHeight="1" x14ac:dyDescent="0.15">
      <c r="A24" s="140"/>
      <c r="B24" s="94" t="s">
        <v>152</v>
      </c>
      <c r="C24" s="78"/>
      <c r="D24" s="78"/>
      <c r="E24" s="79"/>
      <c r="F24" s="80">
        <v>8</v>
      </c>
      <c r="G24" s="79">
        <f t="shared" si="0"/>
        <v>0</v>
      </c>
      <c r="H24" s="84"/>
    </row>
    <row r="25" spans="1:8" ht="20.100000000000001" customHeight="1" x14ac:dyDescent="0.15">
      <c r="A25" s="140"/>
      <c r="B25" s="94" t="s">
        <v>153</v>
      </c>
      <c r="C25" s="78"/>
      <c r="D25" s="78"/>
      <c r="E25" s="79"/>
      <c r="F25" s="80">
        <v>4</v>
      </c>
      <c r="G25" s="79">
        <f t="shared" si="0"/>
        <v>0</v>
      </c>
      <c r="H25" s="84"/>
    </row>
    <row r="26" spans="1:8" ht="20.100000000000001" customHeight="1" x14ac:dyDescent="0.15">
      <c r="A26" s="140"/>
      <c r="B26" s="142" t="s">
        <v>154</v>
      </c>
      <c r="C26" s="78" t="s">
        <v>51</v>
      </c>
      <c r="D26" s="81" t="s">
        <v>50</v>
      </c>
      <c r="E26" s="79"/>
      <c r="F26" s="80">
        <v>23</v>
      </c>
      <c r="G26" s="79">
        <f t="shared" si="0"/>
        <v>0</v>
      </c>
      <c r="H26" s="128" t="s">
        <v>75</v>
      </c>
    </row>
    <row r="27" spans="1:8" ht="20.100000000000001" customHeight="1" x14ac:dyDescent="0.15">
      <c r="A27" s="140"/>
      <c r="B27" s="143"/>
      <c r="C27" s="78" t="s">
        <v>49</v>
      </c>
      <c r="D27" s="81" t="s">
        <v>48</v>
      </c>
      <c r="E27" s="79"/>
      <c r="F27" s="80">
        <v>10</v>
      </c>
      <c r="G27" s="79">
        <f t="shared" si="0"/>
        <v>0</v>
      </c>
      <c r="H27" s="128"/>
    </row>
    <row r="28" spans="1:8" ht="20.100000000000001" customHeight="1" x14ac:dyDescent="0.15">
      <c r="A28" s="140"/>
      <c r="B28" s="144"/>
      <c r="C28" s="78" t="s">
        <v>87</v>
      </c>
      <c r="D28" s="81" t="s">
        <v>86</v>
      </c>
      <c r="E28" s="79"/>
      <c r="F28" s="80">
        <v>3</v>
      </c>
      <c r="G28" s="79">
        <f t="shared" si="0"/>
        <v>0</v>
      </c>
      <c r="H28" s="128"/>
    </row>
    <row r="29" spans="1:8" ht="20.100000000000001" customHeight="1" x14ac:dyDescent="0.15">
      <c r="A29" s="140"/>
      <c r="B29" s="94" t="s">
        <v>155</v>
      </c>
      <c r="C29" s="78"/>
      <c r="D29" s="81" t="s">
        <v>72</v>
      </c>
      <c r="E29" s="79"/>
      <c r="F29" s="80">
        <v>50</v>
      </c>
      <c r="G29" s="79">
        <f t="shared" si="0"/>
        <v>0</v>
      </c>
      <c r="H29" s="84" t="s">
        <v>84</v>
      </c>
    </row>
    <row r="30" spans="1:8" ht="20.100000000000001" customHeight="1" x14ac:dyDescent="0.15">
      <c r="A30" s="140"/>
      <c r="B30" s="94" t="s">
        <v>156</v>
      </c>
      <c r="C30" s="78"/>
      <c r="D30" s="81" t="s">
        <v>73</v>
      </c>
      <c r="E30" s="79"/>
      <c r="F30" s="80">
        <v>50</v>
      </c>
      <c r="G30" s="79">
        <f t="shared" si="0"/>
        <v>0</v>
      </c>
      <c r="H30" s="84" t="s">
        <v>84</v>
      </c>
    </row>
    <row r="31" spans="1:8" ht="20.100000000000001" customHeight="1" x14ac:dyDescent="0.15">
      <c r="A31" s="140"/>
      <c r="B31" s="94" t="s">
        <v>157</v>
      </c>
      <c r="C31" s="78"/>
      <c r="D31" s="81" t="s">
        <v>76</v>
      </c>
      <c r="E31" s="79"/>
      <c r="F31" s="80">
        <v>1</v>
      </c>
      <c r="G31" s="79">
        <f t="shared" si="0"/>
        <v>0</v>
      </c>
      <c r="H31" s="84"/>
    </row>
    <row r="32" spans="1:8" ht="20.100000000000001" customHeight="1" x14ac:dyDescent="0.15">
      <c r="A32" s="140"/>
      <c r="B32" s="94" t="s">
        <v>158</v>
      </c>
      <c r="C32" s="78"/>
      <c r="D32" s="82" t="s">
        <v>131</v>
      </c>
      <c r="E32" s="79"/>
      <c r="F32" s="80">
        <v>1</v>
      </c>
      <c r="G32" s="79">
        <f t="shared" si="0"/>
        <v>0</v>
      </c>
      <c r="H32" s="84"/>
    </row>
    <row r="33" spans="1:8" ht="20.100000000000001" customHeight="1" thickBot="1" x14ac:dyDescent="0.2">
      <c r="A33" s="141"/>
      <c r="B33" s="95" t="s">
        <v>159</v>
      </c>
      <c r="C33" s="85"/>
      <c r="D33" s="86" t="s">
        <v>83</v>
      </c>
      <c r="E33" s="87"/>
      <c r="F33" s="88">
        <v>1</v>
      </c>
      <c r="G33" s="87">
        <f t="shared" si="0"/>
        <v>0</v>
      </c>
      <c r="H33" s="89"/>
    </row>
    <row r="34" spans="1:8" ht="10.5" customHeight="1" x14ac:dyDescent="0.15"/>
  </sheetData>
  <mergeCells count="10">
    <mergeCell ref="H26:H28"/>
    <mergeCell ref="A1:H1"/>
    <mergeCell ref="A2:A3"/>
    <mergeCell ref="C2:D2"/>
    <mergeCell ref="G2:G3"/>
    <mergeCell ref="E2:F2"/>
    <mergeCell ref="A4:F4"/>
    <mergeCell ref="B2:B3"/>
    <mergeCell ref="A5:A33"/>
    <mergeCell ref="B26:B28"/>
  </mergeCells>
  <phoneticPr fontId="3" type="noConversion"/>
  <pageMargins left="0.23622047244094491" right="0.23622047244094491" top="0.74803149606299213" bottom="0.74803149606299213" header="0.31496062992125984" footer="0.11811023622047245"/>
  <pageSetup paperSize="9" scale="53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4"/>
  <sheetViews>
    <sheetView zoomScale="85" zoomScaleNormal="85" zoomScaleSheetLayoutView="85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G7" sqref="G7"/>
    </sheetView>
  </sheetViews>
  <sheetFormatPr defaultColWidth="13.6640625" defaultRowHeight="24.95" customHeight="1" x14ac:dyDescent="0.15"/>
  <cols>
    <col min="1" max="1" width="1.88671875" style="2" customWidth="1"/>
    <col min="2" max="2" width="5.21875" style="3" customWidth="1"/>
    <col min="3" max="3" width="26.5546875" style="3" bestFit="1" customWidth="1"/>
    <col min="4" max="4" width="12.44140625" style="7" customWidth="1"/>
    <col min="5" max="5" width="8.77734375" style="8" customWidth="1"/>
    <col min="6" max="6" width="10.44140625" style="8" customWidth="1"/>
    <col min="7" max="7" width="13.44140625" style="7" customWidth="1"/>
    <col min="8" max="8" width="21.33203125" style="1" customWidth="1"/>
    <col min="9" max="16384" width="13.6640625" style="2"/>
  </cols>
  <sheetData>
    <row r="1" spans="2:10" ht="24.95" customHeight="1" x14ac:dyDescent="0.15">
      <c r="B1" s="147" t="s">
        <v>100</v>
      </c>
      <c r="C1" s="147"/>
      <c r="D1" s="147"/>
      <c r="E1" s="147"/>
      <c r="F1" s="147"/>
      <c r="G1" s="147"/>
      <c r="H1" s="147"/>
    </row>
    <row r="2" spans="2:10" ht="23.25" customHeight="1" x14ac:dyDescent="0.15">
      <c r="B2" s="147"/>
      <c r="C2" s="147"/>
      <c r="D2" s="147"/>
      <c r="E2" s="147"/>
      <c r="F2" s="147"/>
      <c r="G2" s="147"/>
      <c r="H2" s="147"/>
    </row>
    <row r="3" spans="2:10" s="3" customFormat="1" ht="39.950000000000003" customHeight="1" thickBot="1" x14ac:dyDescent="0.2">
      <c r="B3" s="35" t="s">
        <v>4</v>
      </c>
      <c r="C3" s="36"/>
      <c r="D3" s="37" t="s">
        <v>14</v>
      </c>
      <c r="E3" s="38" t="s">
        <v>6</v>
      </c>
      <c r="F3" s="39" t="s">
        <v>95</v>
      </c>
      <c r="G3" s="37" t="s">
        <v>7</v>
      </c>
      <c r="H3" s="40" t="s">
        <v>2</v>
      </c>
      <c r="I3" s="3" t="s">
        <v>5</v>
      </c>
      <c r="J3" s="3" t="s">
        <v>5</v>
      </c>
    </row>
    <row r="4" spans="2:10" ht="39.950000000000003" customHeight="1" thickTop="1" x14ac:dyDescent="0.15">
      <c r="B4" s="41" t="s">
        <v>8</v>
      </c>
      <c r="C4" s="30"/>
      <c r="D4" s="27"/>
      <c r="E4" s="28"/>
      <c r="F4" s="28"/>
      <c r="G4" s="50">
        <f>SUM(G5)</f>
        <v>0</v>
      </c>
      <c r="H4" s="42"/>
    </row>
    <row r="5" spans="2:10" ht="35.1" customHeight="1" x14ac:dyDescent="0.15">
      <c r="B5" s="145" t="s">
        <v>15</v>
      </c>
      <c r="C5" s="146"/>
      <c r="D5" s="64"/>
      <c r="E5" s="65">
        <f>SUM(E6:E14)</f>
        <v>38</v>
      </c>
      <c r="F5" s="65">
        <f>SUM(F6:F14)</f>
        <v>18</v>
      </c>
      <c r="G5" s="66">
        <f>SUM(G6:G14)</f>
        <v>0</v>
      </c>
      <c r="H5" s="43"/>
    </row>
    <row r="6" spans="2:10" ht="35.1" customHeight="1" x14ac:dyDescent="0.15">
      <c r="B6" s="44"/>
      <c r="C6" s="61" t="s">
        <v>22</v>
      </c>
      <c r="D6" s="62"/>
      <c r="E6" s="63">
        <v>1</v>
      </c>
      <c r="F6" s="63">
        <v>2</v>
      </c>
      <c r="G6" s="59">
        <f t="shared" ref="G6:G13" si="0">D6*E6*F6</f>
        <v>0</v>
      </c>
      <c r="H6" s="43"/>
    </row>
    <row r="7" spans="2:10" ht="35.1" customHeight="1" x14ac:dyDescent="0.15">
      <c r="B7" s="44"/>
      <c r="C7" s="61" t="s">
        <v>93</v>
      </c>
      <c r="D7" s="62"/>
      <c r="E7" s="63">
        <v>2</v>
      </c>
      <c r="F7" s="63">
        <v>2</v>
      </c>
      <c r="G7" s="59">
        <f t="shared" ref="G7" si="1">D7*E7*F7</f>
        <v>0</v>
      </c>
      <c r="H7" s="43"/>
    </row>
    <row r="8" spans="2:10" ht="35.1" customHeight="1" x14ac:dyDescent="0.15">
      <c r="B8" s="44"/>
      <c r="C8" s="61" t="s">
        <v>16</v>
      </c>
      <c r="D8" s="62"/>
      <c r="E8" s="63">
        <v>1</v>
      </c>
      <c r="F8" s="63">
        <v>2</v>
      </c>
      <c r="G8" s="59">
        <f t="shared" si="0"/>
        <v>0</v>
      </c>
      <c r="H8" s="43" t="s">
        <v>18</v>
      </c>
    </row>
    <row r="9" spans="2:10" ht="35.1" customHeight="1" x14ac:dyDescent="0.15">
      <c r="B9" s="44"/>
      <c r="C9" s="61" t="s">
        <v>23</v>
      </c>
      <c r="D9" s="62"/>
      <c r="E9" s="63">
        <v>4</v>
      </c>
      <c r="F9" s="63">
        <v>2</v>
      </c>
      <c r="G9" s="59">
        <f t="shared" si="0"/>
        <v>0</v>
      </c>
      <c r="H9" s="43" t="s">
        <v>17</v>
      </c>
    </row>
    <row r="10" spans="2:10" ht="35.1" customHeight="1" x14ac:dyDescent="0.15">
      <c r="B10" s="44"/>
      <c r="C10" s="61" t="s">
        <v>94</v>
      </c>
      <c r="D10" s="62"/>
      <c r="E10" s="63">
        <v>15</v>
      </c>
      <c r="F10" s="63">
        <v>2</v>
      </c>
      <c r="G10" s="59">
        <f>D10*E10*F10</f>
        <v>0</v>
      </c>
      <c r="H10" s="43"/>
    </row>
    <row r="11" spans="2:10" ht="35.1" customHeight="1" x14ac:dyDescent="0.15">
      <c r="B11" s="44"/>
      <c r="C11" s="61" t="s">
        <v>92</v>
      </c>
      <c r="D11" s="62"/>
      <c r="E11" s="63">
        <v>6</v>
      </c>
      <c r="F11" s="63">
        <v>2</v>
      </c>
      <c r="G11" s="59">
        <f>D11*E11*F11</f>
        <v>0</v>
      </c>
      <c r="H11" s="43"/>
    </row>
    <row r="12" spans="2:10" ht="35.1" customHeight="1" x14ac:dyDescent="0.15">
      <c r="B12" s="44"/>
      <c r="C12" s="61" t="s">
        <v>90</v>
      </c>
      <c r="D12" s="62"/>
      <c r="E12" s="63">
        <v>3</v>
      </c>
      <c r="F12" s="63">
        <v>2</v>
      </c>
      <c r="G12" s="59">
        <f t="shared" ref="G12" si="2">D12*E12*F12</f>
        <v>0</v>
      </c>
      <c r="H12" s="43" t="s">
        <v>91</v>
      </c>
    </row>
    <row r="13" spans="2:10" ht="35.1" customHeight="1" x14ac:dyDescent="0.15">
      <c r="B13" s="44"/>
      <c r="C13" s="61" t="s">
        <v>80</v>
      </c>
      <c r="D13" s="62"/>
      <c r="E13" s="63">
        <v>4</v>
      </c>
      <c r="F13" s="63">
        <v>2</v>
      </c>
      <c r="G13" s="59">
        <f t="shared" si="0"/>
        <v>0</v>
      </c>
      <c r="H13" s="43"/>
    </row>
    <row r="14" spans="2:10" ht="35.1" customHeight="1" x14ac:dyDescent="0.15">
      <c r="B14" s="45"/>
      <c r="C14" s="53" t="s">
        <v>89</v>
      </c>
      <c r="D14" s="46"/>
      <c r="E14" s="47">
        <v>2</v>
      </c>
      <c r="F14" s="47">
        <v>2</v>
      </c>
      <c r="G14" s="48">
        <f t="shared" ref="G14" si="3">D14*E14*F14</f>
        <v>0</v>
      </c>
      <c r="H14" s="49"/>
    </row>
  </sheetData>
  <mergeCells count="3">
    <mergeCell ref="B5:C5"/>
    <mergeCell ref="B1:H1"/>
    <mergeCell ref="B2:H2"/>
  </mergeCells>
  <phoneticPr fontId="3" type="noConversion"/>
  <pageMargins left="0.4" right="0.41" top="1" bottom="1" header="0.5" footer="0.5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용역비(행사장운영)</vt:lpstr>
      <vt:lpstr>물놀이 시설</vt:lpstr>
      <vt:lpstr>운영물품</vt:lpstr>
      <vt:lpstr>인건비</vt:lpstr>
      <vt:lpstr>'물놀이 시설'!Print_Area</vt:lpstr>
      <vt:lpstr>인건비!Print_Area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User</cp:lastModifiedBy>
  <cp:lastPrinted>2025-05-30T02:10:33Z</cp:lastPrinted>
  <dcterms:created xsi:type="dcterms:W3CDTF">2008-03-04T03:42:44Z</dcterms:created>
  <dcterms:modified xsi:type="dcterms:W3CDTF">2026-06-19T01:33:50Z</dcterms:modified>
</cp:coreProperties>
</file>